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VPAA Projects\Program Assessments\"/>
    </mc:Choice>
  </mc:AlternateContent>
  <bookViews>
    <workbookView xWindow="240" yWindow="345" windowWidth="19440" windowHeight="11460"/>
  </bookViews>
  <sheets>
    <sheet name="MajorGrad Master Report" sheetId="5" r:id="rId1"/>
    <sheet name="Major Stats Only" sheetId="1" r:id="rId2"/>
    <sheet name="Trends by Program" sheetId="14" r:id="rId3"/>
  </sheets>
  <definedNames>
    <definedName name="_xlnm._FilterDatabase" localSheetId="1" hidden="1">'Major Stats Only'!$A$1:$W$76</definedName>
    <definedName name="_xlnm._FilterDatabase" localSheetId="0" hidden="1">'MajorGrad Master Report'!$A$1:$BY$212</definedName>
    <definedName name="_xlnm.Print_Titles" localSheetId="1">'Major Stats Only'!#REF!</definedName>
    <definedName name="_xlnm.Print_Titles" localSheetId="0">'MajorGrad Master Report'!$1:$2</definedName>
  </definedNames>
  <calcPr calcId="152511"/>
  <pivotCaches>
    <pivotCache cacheId="1" r:id="rId4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73" i="1" l="1"/>
  <c r="V72" i="1"/>
  <c r="V71" i="1"/>
  <c r="V70" i="1"/>
  <c r="V69" i="1"/>
  <c r="V68" i="1"/>
  <c r="V67" i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G58" i="1"/>
  <c r="F58" i="1"/>
  <c r="V57" i="1"/>
  <c r="V56" i="1"/>
  <c r="V55" i="1"/>
  <c r="W55" i="1" s="1"/>
  <c r="V54" i="1"/>
  <c r="V53" i="1"/>
  <c r="W53" i="1" s="1"/>
  <c r="V52" i="1"/>
  <c r="W52" i="1" s="1"/>
  <c r="V51" i="1"/>
  <c r="W51" i="1" s="1"/>
  <c r="V50" i="1"/>
  <c r="W50" i="1" s="1"/>
  <c r="V49" i="1"/>
  <c r="V48" i="1"/>
  <c r="V47" i="1"/>
  <c r="V46" i="1"/>
  <c r="V45" i="1"/>
  <c r="V44" i="1"/>
  <c r="V43" i="1"/>
  <c r="W43" i="1" s="1"/>
  <c r="V42" i="1"/>
  <c r="V41" i="1"/>
  <c r="W41" i="1" s="1"/>
  <c r="V40" i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V31" i="1"/>
  <c r="W31" i="1" s="1"/>
  <c r="V30" i="1"/>
  <c r="W30" i="1" s="1"/>
  <c r="V29" i="1"/>
  <c r="W29" i="1" s="1"/>
  <c r="V28" i="1"/>
  <c r="W28" i="1" s="1"/>
  <c r="V27" i="1"/>
  <c r="V26" i="1"/>
  <c r="W26" i="1" s="1"/>
  <c r="V25" i="1"/>
  <c r="W25" i="1" s="1"/>
  <c r="V24" i="1"/>
  <c r="V23" i="1"/>
  <c r="V22" i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V12" i="1"/>
  <c r="V11" i="1"/>
  <c r="W11" i="1" s="1"/>
  <c r="V10" i="1"/>
  <c r="V9" i="1"/>
  <c r="V8" i="1"/>
  <c r="W8" i="1" s="1"/>
  <c r="V7" i="1"/>
  <c r="W7" i="1" s="1"/>
  <c r="V6" i="1"/>
  <c r="W6" i="1" s="1"/>
  <c r="V5" i="1"/>
  <c r="W5" i="1" s="1"/>
  <c r="V4" i="1"/>
  <c r="W4" i="1" s="1"/>
  <c r="V3" i="1"/>
  <c r="V2" i="1"/>
  <c r="W2" i="1" s="1"/>
  <c r="BJ4" i="5"/>
  <c r="BJ5" i="5"/>
  <c r="BJ6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1" i="5"/>
  <c r="BJ52" i="5"/>
  <c r="BJ53" i="5"/>
  <c r="BJ54" i="5"/>
  <c r="BJ55" i="5"/>
  <c r="BJ56" i="5"/>
  <c r="BJ57" i="5"/>
  <c r="BJ58" i="5"/>
  <c r="BJ59" i="5"/>
  <c r="BJ60" i="5"/>
  <c r="BJ61" i="5"/>
  <c r="BJ62" i="5"/>
  <c r="BJ63" i="5"/>
  <c r="BJ64" i="5"/>
  <c r="BJ65" i="5"/>
  <c r="BJ66" i="5"/>
  <c r="BJ67" i="5"/>
  <c r="BJ68" i="5"/>
  <c r="BJ69" i="5"/>
  <c r="BJ70" i="5"/>
  <c r="BJ71" i="5"/>
  <c r="BJ72" i="5"/>
  <c r="BJ73" i="5"/>
  <c r="BJ74" i="5"/>
  <c r="BJ75" i="5"/>
  <c r="BJ76" i="5"/>
  <c r="BJ77" i="5"/>
  <c r="BJ78" i="5"/>
  <c r="BJ79" i="5"/>
  <c r="BJ80" i="5"/>
  <c r="BJ81" i="5"/>
  <c r="BJ82" i="5"/>
  <c r="BJ83" i="5"/>
  <c r="BJ84" i="5"/>
  <c r="BJ85" i="5"/>
  <c r="BJ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3" i="5"/>
  <c r="BE4" i="5" l="1"/>
  <c r="BE5" i="5"/>
  <c r="BE6" i="5"/>
  <c r="BE7" i="5"/>
  <c r="BE10" i="5"/>
  <c r="BE11" i="5"/>
  <c r="BE12" i="5"/>
  <c r="BE13" i="5"/>
  <c r="BE15" i="5"/>
  <c r="BE18" i="5"/>
  <c r="BE19" i="5"/>
  <c r="BE20" i="5"/>
  <c r="BE21" i="5"/>
  <c r="BE22" i="5"/>
  <c r="BE25" i="5"/>
  <c r="BE26" i="5"/>
  <c r="BE28" i="5"/>
  <c r="BE29" i="5"/>
  <c r="BE36" i="5"/>
  <c r="BE37" i="5"/>
  <c r="BE38" i="5"/>
  <c r="BE39" i="5"/>
  <c r="BE40" i="5"/>
  <c r="BE41" i="5"/>
  <c r="BE45" i="5"/>
  <c r="BE42" i="5"/>
  <c r="BE44" i="5"/>
  <c r="BE46" i="5"/>
  <c r="BE47" i="5"/>
  <c r="BE48" i="5"/>
  <c r="BE49" i="5"/>
  <c r="BE50" i="5"/>
  <c r="BE51" i="5"/>
  <c r="BE52" i="5"/>
  <c r="BE54" i="5"/>
  <c r="BE55" i="5"/>
  <c r="BE56" i="5"/>
  <c r="BE57" i="5"/>
  <c r="BE58" i="5"/>
  <c r="BE59" i="5"/>
  <c r="BE60" i="5"/>
  <c r="BE61" i="5"/>
  <c r="BE62" i="5"/>
  <c r="BE63" i="5"/>
  <c r="BE66" i="5"/>
  <c r="BE68" i="5"/>
  <c r="BE69" i="5"/>
  <c r="BE70" i="5"/>
  <c r="BE71" i="5"/>
  <c r="BE72" i="5"/>
  <c r="BE73" i="5"/>
  <c r="BE74" i="5"/>
  <c r="BE75" i="5"/>
  <c r="BE76" i="5"/>
  <c r="BE77" i="5"/>
  <c r="BE81" i="5"/>
  <c r="BE82" i="5"/>
  <c r="BE83" i="5"/>
  <c r="BE84" i="5"/>
  <c r="BE85" i="5"/>
  <c r="BE3" i="5"/>
  <c r="W5" i="5" l="1"/>
  <c r="W6" i="5"/>
  <c r="W7" i="5"/>
  <c r="W9" i="5"/>
  <c r="W10" i="5"/>
  <c r="W13" i="5"/>
  <c r="W14" i="5"/>
  <c r="W16" i="5"/>
  <c r="W18" i="5"/>
  <c r="W19" i="5"/>
  <c r="W20" i="5"/>
  <c r="W21" i="5"/>
  <c r="W22" i="5"/>
  <c r="W25" i="5"/>
  <c r="W26" i="5"/>
  <c r="W28" i="5"/>
  <c r="W29" i="5"/>
  <c r="W36" i="5"/>
  <c r="W37" i="5"/>
  <c r="W39" i="5"/>
  <c r="W40" i="5"/>
  <c r="W41" i="5"/>
  <c r="W45" i="5"/>
  <c r="W42" i="5"/>
  <c r="W44" i="5"/>
  <c r="W46" i="5"/>
  <c r="W47" i="5"/>
  <c r="W48" i="5"/>
  <c r="W49" i="5"/>
  <c r="W50" i="5"/>
  <c r="W52" i="5"/>
  <c r="W54" i="5"/>
  <c r="W61" i="5"/>
  <c r="W62" i="5"/>
  <c r="W63" i="5"/>
  <c r="W64" i="5"/>
  <c r="W66" i="5"/>
  <c r="W69" i="5"/>
  <c r="W70" i="5"/>
  <c r="W71" i="5"/>
  <c r="W72" i="5"/>
  <c r="W73" i="5"/>
  <c r="W74" i="5"/>
  <c r="W75" i="5"/>
  <c r="W76" i="5"/>
  <c r="W77" i="5"/>
  <c r="AO82" i="5"/>
  <c r="BK69" i="5"/>
  <c r="AO69" i="5"/>
  <c r="G69" i="5"/>
  <c r="F69" i="5"/>
  <c r="AO68" i="5"/>
  <c r="BK66" i="5"/>
  <c r="AO66" i="5"/>
  <c r="BK63" i="5"/>
  <c r="AO63" i="5"/>
  <c r="BK62" i="5"/>
  <c r="AO62" i="5"/>
  <c r="BK61" i="5"/>
  <c r="AO61" i="5"/>
  <c r="BK54" i="5"/>
  <c r="AO54" i="5"/>
  <c r="BK52" i="5"/>
  <c r="AO52" i="5"/>
  <c r="AO50" i="5"/>
  <c r="BK49" i="5"/>
  <c r="AO49" i="5"/>
  <c r="AO48" i="5"/>
  <c r="BK47" i="5"/>
  <c r="AO47" i="5"/>
  <c r="BK46" i="5"/>
  <c r="AO46" i="5"/>
  <c r="BK44" i="5"/>
  <c r="AO44" i="5"/>
  <c r="BK42" i="5"/>
  <c r="AO42" i="5"/>
  <c r="BK45" i="5"/>
  <c r="AO45" i="5"/>
  <c r="BK41" i="5"/>
  <c r="AO41" i="5"/>
  <c r="BK40" i="5"/>
  <c r="AO40" i="5"/>
  <c r="BK39" i="5"/>
  <c r="AO39" i="5"/>
  <c r="BK37" i="5"/>
  <c r="AO37" i="5"/>
  <c r="BK36" i="5"/>
  <c r="AO36" i="5"/>
  <c r="BK29" i="5"/>
  <c r="BK28" i="5"/>
  <c r="AO28" i="5"/>
  <c r="BK26" i="5"/>
  <c r="AO26" i="5"/>
  <c r="BK25" i="5"/>
  <c r="BK22" i="5"/>
  <c r="BK20" i="5"/>
  <c r="AO20" i="5"/>
  <c r="BK19" i="5"/>
  <c r="AO19" i="5"/>
  <c r="BK18" i="5"/>
  <c r="BK13" i="5"/>
  <c r="AO13" i="5"/>
  <c r="BK10" i="5"/>
  <c r="AO10" i="5"/>
  <c r="AO9" i="5"/>
  <c r="BK7" i="5"/>
  <c r="AO7" i="5"/>
  <c r="BK6" i="5"/>
  <c r="BK5" i="5"/>
  <c r="AO5" i="5"/>
  <c r="BK3" i="5"/>
  <c r="AO3" i="5"/>
  <c r="W3" i="5"/>
</calcChain>
</file>

<file path=xl/comments1.xml><?xml version="1.0" encoding="utf-8"?>
<comments xmlns="http://schemas.openxmlformats.org/spreadsheetml/2006/main">
  <authors>
    <author>Kathelon Toliver</author>
  </authors>
  <commentList>
    <comment ref="AM2" authorId="0" shapeId="0">
      <text>
        <r>
          <rPr>
            <b/>
            <sz val="9"/>
            <color indexed="81"/>
            <rFont val="Tahoma"/>
            <family val="2"/>
          </rPr>
          <t>Kathelon Toliver:</t>
        </r>
        <r>
          <rPr>
            <sz val="9"/>
            <color indexed="81"/>
            <rFont val="Tahoma"/>
            <family val="2"/>
          </rPr>
          <t xml:space="preserve">
A10= Summer 2010 graduates</t>
        </r>
      </text>
    </comment>
    <comment ref="AN2" authorId="0" shapeId="0">
      <text>
        <r>
          <rPr>
            <b/>
            <sz val="9"/>
            <color indexed="81"/>
            <rFont val="Tahoma"/>
            <family val="2"/>
          </rPr>
          <t>Kathelon Toliver:</t>
        </r>
        <r>
          <rPr>
            <sz val="9"/>
            <color indexed="81"/>
            <rFont val="Tahoma"/>
            <family val="2"/>
          </rPr>
          <t xml:space="preserve">
D10= December 2010 grads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</rPr>
          <t xml:space="preserve">Kathelon Toliver
</t>
        </r>
        <r>
          <rPr>
            <sz val="9"/>
            <color indexed="81"/>
            <rFont val="Tahoma"/>
            <family val="2"/>
          </rPr>
          <t>Added Summer and December columns to come up with total Fall graduates</t>
        </r>
      </text>
    </comment>
  </commentList>
</comments>
</file>

<file path=xl/sharedStrings.xml><?xml version="1.0" encoding="utf-8"?>
<sst xmlns="http://schemas.openxmlformats.org/spreadsheetml/2006/main" count="812" uniqueCount="285">
  <si>
    <t>(3) A few Fine Arts majors are being taught out: courses now serve as part of General Education</t>
  </si>
  <si>
    <t>(4) Student admission to CAS Nursing began Spring 2009</t>
  </si>
  <si>
    <t>(5) Tracking of students intending to declare Nursing as a major began Spring 2009; for those intending to declas Education as a major, tracking began Fall 2009</t>
  </si>
  <si>
    <t>(6) Common and Core Course F-T Faculty includes those not teaching EDAD or COUN</t>
  </si>
  <si>
    <t>(7) Trinity offers tracks for Licensed Professional Counselor (COUN) and School Counseling (EDSC) in the School of Education.</t>
  </si>
  <si>
    <t>(9) Trinity began offering the MA in International Security Studies Fall 2008</t>
  </si>
  <si>
    <t xml:space="preserve">(10) (11) In SPS, Trinity offers the MBA and the MSA:  the MSA degree has concentrations that are indicated here and that require specific course sets. </t>
  </si>
  <si>
    <t>(12) Effective August 2010, we track majors for August, December, May graduation:  in previous semesters we had counted August and December as "Fall"</t>
  </si>
  <si>
    <t>(13) Math has two tracks for minors, math and applied statistics. The first number represents math minors; the second represents applied statistics</t>
  </si>
  <si>
    <t>(14) The Business minors includes one finance minor, but this is a possible miscode and will need to be corrected</t>
  </si>
  <si>
    <t>(16) # of Faculty to include FT and Instructional Staff teaching in the major programs</t>
  </si>
  <si>
    <t>(17) Fall 2012 Language and Culture- one FT faculty teaching a Directed Study and Translation</t>
  </si>
  <si>
    <t>(18) Fall 2013 Language and Culture- one FT faculty teaching a Directed Study and Translation</t>
  </si>
  <si>
    <t>FORSCI</t>
  </si>
  <si>
    <t>23</t>
  </si>
  <si>
    <t>4/1</t>
  </si>
  <si>
    <t>MASTER SCIENCE ADMINISTRATION (11)</t>
  </si>
  <si>
    <t>BUFPM</t>
  </si>
  <si>
    <t>Federal Program Management</t>
  </si>
  <si>
    <t>BUHRM</t>
  </si>
  <si>
    <t>NPMGT</t>
  </si>
  <si>
    <t>Non-Profit Management</t>
  </si>
  <si>
    <t>ORGD</t>
  </si>
  <si>
    <t>Organization Development</t>
  </si>
  <si>
    <t>ORMGT</t>
  </si>
  <si>
    <t>Organizational Management</t>
  </si>
  <si>
    <t>PCH</t>
  </si>
  <si>
    <t>Public and Community Health</t>
  </si>
  <si>
    <t>NHP</t>
  </si>
  <si>
    <t>NURS</t>
  </si>
  <si>
    <t>Nursing (8)</t>
  </si>
  <si>
    <t>NCAN</t>
  </si>
  <si>
    <t>PreNursing Second Baccaulaureate</t>
  </si>
  <si>
    <t>OCAN</t>
  </si>
  <si>
    <t>Occupational Therapy Candidates</t>
  </si>
  <si>
    <t>NUR</t>
  </si>
  <si>
    <t>NURSSB</t>
  </si>
  <si>
    <t>NURCAS</t>
  </si>
  <si>
    <t>Nursing (4)</t>
  </si>
  <si>
    <t>NURSSPS</t>
  </si>
  <si>
    <t>NURSRN</t>
  </si>
  <si>
    <t>OTA</t>
  </si>
  <si>
    <t>AAS</t>
  </si>
  <si>
    <t>Values</t>
  </si>
  <si>
    <t>Sum of F14</t>
  </si>
  <si>
    <t>Sum of S14</t>
  </si>
  <si>
    <t>Sum of F13</t>
  </si>
  <si>
    <t>Sum of S13</t>
  </si>
  <si>
    <t>Sum of F12</t>
  </si>
  <si>
    <t>Sum of S12</t>
  </si>
  <si>
    <t>Sum of F11</t>
  </si>
  <si>
    <t>Sum of S11</t>
  </si>
  <si>
    <t>Sum of F10</t>
  </si>
  <si>
    <t>Sum of S10</t>
  </si>
  <si>
    <t>Sum of F09</t>
  </si>
  <si>
    <t>Sum of S09</t>
  </si>
  <si>
    <t>Sum of F08</t>
  </si>
  <si>
    <t>Sum of S08</t>
  </si>
  <si>
    <t>Column Labels</t>
  </si>
  <si>
    <t>Majors</t>
  </si>
  <si>
    <t>Minors</t>
  </si>
  <si>
    <t>Graduates (12)</t>
  </si>
  <si>
    <t>August</t>
  </si>
  <si>
    <t>December</t>
  </si>
  <si>
    <t>Fall Total</t>
  </si>
  <si>
    <t>Spring</t>
  </si>
  <si>
    <t xml:space="preserve">August </t>
  </si>
  <si>
    <t xml:space="preserve"># FT Faculty </t>
  </si>
  <si>
    <t>A10</t>
  </si>
  <si>
    <t>D10</t>
  </si>
  <si>
    <t>F10T</t>
  </si>
  <si>
    <t>A11</t>
  </si>
  <si>
    <t>D11</t>
  </si>
  <si>
    <t>F11T</t>
  </si>
  <si>
    <t>A12</t>
  </si>
  <si>
    <t>D12</t>
  </si>
  <si>
    <t>F12T</t>
  </si>
  <si>
    <t>A13</t>
  </si>
  <si>
    <t>D13</t>
  </si>
  <si>
    <t>F13T</t>
  </si>
  <si>
    <t>11/1</t>
  </si>
  <si>
    <t>3</t>
  </si>
  <si>
    <t>11</t>
  </si>
  <si>
    <t>14</t>
  </si>
  <si>
    <t>22</t>
  </si>
  <si>
    <t>21</t>
  </si>
  <si>
    <t>CRS</t>
  </si>
  <si>
    <t xml:space="preserve">Critical Reading </t>
  </si>
  <si>
    <t>ENVS</t>
  </si>
  <si>
    <t>Environmental Science</t>
  </si>
  <si>
    <t>FNAR</t>
  </si>
  <si>
    <t>Fine and Performing Arts (3)</t>
  </si>
  <si>
    <t>LCS</t>
  </si>
  <si>
    <t>Language and Cultural Studies</t>
  </si>
  <si>
    <t>5/1</t>
  </si>
  <si>
    <t>1/1</t>
  </si>
  <si>
    <t>2/1</t>
  </si>
  <si>
    <t>3/1</t>
  </si>
  <si>
    <t xml:space="preserve">CAS </t>
  </si>
  <si>
    <t>PHIL</t>
  </si>
  <si>
    <t>Philosophy</t>
  </si>
  <si>
    <t>PHYS</t>
  </si>
  <si>
    <t>Physics</t>
  </si>
  <si>
    <t>RST</t>
  </si>
  <si>
    <t>Religious Studies and Theology</t>
  </si>
  <si>
    <t>WST</t>
  </si>
  <si>
    <t>Women's Studies</t>
  </si>
  <si>
    <t>EDCC</t>
  </si>
  <si>
    <t>Common and Core (6)</t>
  </si>
  <si>
    <t>EDTE</t>
  </si>
  <si>
    <t>Teacher Education</t>
  </si>
  <si>
    <t xml:space="preserve">NHP </t>
  </si>
  <si>
    <t>Occupational Therapy</t>
    <phoneticPr fontId="3"/>
  </si>
  <si>
    <t>Legend</t>
  </si>
  <si>
    <t xml:space="preserve">General Note:  Data does not include "teach outs" for majors discontinued in Fall 2007 for SPS (I.e., INAF, ECON, ENGL, ISYS).  </t>
  </si>
  <si>
    <t>(2) Economics includes Business Economics (being taught out)</t>
  </si>
  <si>
    <t>College</t>
  </si>
  <si>
    <t>Program</t>
  </si>
  <si>
    <t>Title</t>
  </si>
  <si>
    <t>Degree</t>
  </si>
  <si>
    <t>F07</t>
  </si>
  <si>
    <t>S08</t>
  </si>
  <si>
    <t>F08</t>
  </si>
  <si>
    <t>S09</t>
  </si>
  <si>
    <t>F09</t>
  </si>
  <si>
    <t>S10</t>
  </si>
  <si>
    <t>F10</t>
  </si>
  <si>
    <t>S11</t>
  </si>
  <si>
    <t>F11</t>
  </si>
  <si>
    <t>S12</t>
  </si>
  <si>
    <t>F12</t>
  </si>
  <si>
    <t>S13</t>
  </si>
  <si>
    <t>F13</t>
  </si>
  <si>
    <t>S14</t>
  </si>
  <si>
    <t>F14</t>
  </si>
  <si>
    <t>CAS</t>
  </si>
  <si>
    <t>BADM</t>
  </si>
  <si>
    <t xml:space="preserve">Business Administration </t>
  </si>
  <si>
    <t>BA</t>
  </si>
  <si>
    <t>BIOCH</t>
  </si>
  <si>
    <t>Biochemistry (1)</t>
  </si>
  <si>
    <t>BS</t>
  </si>
  <si>
    <t>BIOL</t>
  </si>
  <si>
    <t>Biology</t>
  </si>
  <si>
    <t>CHEM</t>
  </si>
  <si>
    <t>Chemistry</t>
  </si>
  <si>
    <t>COMC</t>
  </si>
  <si>
    <t>Communication</t>
  </si>
  <si>
    <t>ECON</t>
  </si>
  <si>
    <t>Economics (2)</t>
  </si>
  <si>
    <t>EDUC</t>
  </si>
  <si>
    <t xml:space="preserve">Education </t>
  </si>
  <si>
    <t>ENGL</t>
  </si>
  <si>
    <t>English</t>
  </si>
  <si>
    <t>EXSC</t>
  </si>
  <si>
    <t>Exercise Science</t>
  </si>
  <si>
    <t>Forensic Science</t>
  </si>
  <si>
    <t>HIS</t>
  </si>
  <si>
    <t>History</t>
  </si>
  <si>
    <t>HUMC</t>
  </si>
  <si>
    <t>Human Relations</t>
  </si>
  <si>
    <t>INAF</t>
  </si>
  <si>
    <t>International Affairs</t>
  </si>
  <si>
    <t>MATH</t>
  </si>
  <si>
    <t>Mathematics</t>
  </si>
  <si>
    <t>POLS</t>
  </si>
  <si>
    <t>Political Science</t>
  </si>
  <si>
    <t>PSYC</t>
  </si>
  <si>
    <t>Psychology</t>
  </si>
  <si>
    <t>SOCCJ</t>
  </si>
  <si>
    <t>Criminal Justice</t>
  </si>
  <si>
    <t>SOCY</t>
  </si>
  <si>
    <t>Sociology</t>
  </si>
  <si>
    <t>UNDN</t>
  </si>
  <si>
    <t>Intending to declare Nursing (5)</t>
  </si>
  <si>
    <t>UNDO</t>
  </si>
  <si>
    <t>Indending to delcare OTA</t>
  </si>
  <si>
    <t>UNDE</t>
  </si>
  <si>
    <t>Intending to declare Education (5)</t>
  </si>
  <si>
    <t>EDU</t>
  </si>
  <si>
    <t>EDADM</t>
  </si>
  <si>
    <t xml:space="preserve">Educational Administration </t>
  </si>
  <si>
    <t>MSA</t>
  </si>
  <si>
    <t>COUN</t>
  </si>
  <si>
    <t>Counseling (7)</t>
  </si>
  <si>
    <t>MA</t>
  </si>
  <si>
    <t>EDSC</t>
  </si>
  <si>
    <t>School Counseling</t>
  </si>
  <si>
    <t>EDECE</t>
  </si>
  <si>
    <t>Early Childhood Education</t>
  </si>
  <si>
    <t>MAT</t>
  </si>
  <si>
    <t>EDELE</t>
  </si>
  <si>
    <t>Elementary Education</t>
  </si>
  <si>
    <t>EDSEN</t>
  </si>
  <si>
    <t>EDSPE</t>
  </si>
  <si>
    <t>Special Education</t>
  </si>
  <si>
    <t>EDSSE</t>
  </si>
  <si>
    <t>TESOL</t>
  </si>
  <si>
    <t>EDCI</t>
  </si>
  <si>
    <t>Curriculum and Instruction</t>
  </si>
  <si>
    <t>MEd</t>
  </si>
  <si>
    <t>EDRDN</t>
  </si>
  <si>
    <t>Reading</t>
  </si>
  <si>
    <t>SPS</t>
  </si>
  <si>
    <t>GENSTU</t>
  </si>
  <si>
    <t>General Studies</t>
  </si>
  <si>
    <t>AA</t>
  </si>
  <si>
    <t>SPSECE</t>
  </si>
  <si>
    <t>COMM</t>
  </si>
  <si>
    <t xml:space="preserve">General Studies </t>
  </si>
  <si>
    <t>ACCT</t>
  </si>
  <si>
    <t>Accounting</t>
  </si>
  <si>
    <t>HOSP</t>
  </si>
  <si>
    <t>Hospitality Mgt.</t>
  </si>
  <si>
    <t>SPSHRM</t>
  </si>
  <si>
    <t>Human Resource Management</t>
  </si>
  <si>
    <t>HLTSC</t>
  </si>
  <si>
    <t>Health Science</t>
  </si>
  <si>
    <t>HUMR</t>
  </si>
  <si>
    <t>Business Administration</t>
  </si>
  <si>
    <t>PNUR</t>
  </si>
  <si>
    <t>Intending to Declare Nursing</t>
  </si>
  <si>
    <t>BSN</t>
  </si>
  <si>
    <t>POTA</t>
  </si>
  <si>
    <t>Intending to Declare OTA</t>
  </si>
  <si>
    <t>BGS</t>
  </si>
  <si>
    <t>ISS</t>
  </si>
  <si>
    <t>Intelligence Security Studies (9)</t>
  </si>
  <si>
    <t>BUSINESS ADMINISTRATION TOTAL (10)</t>
  </si>
  <si>
    <t>MBA</t>
  </si>
  <si>
    <t>ADMN</t>
  </si>
  <si>
    <t>S15</t>
  </si>
  <si>
    <t>MOT</t>
  </si>
  <si>
    <t>MSN</t>
  </si>
  <si>
    <t xml:space="preserve">Fall Total </t>
  </si>
  <si>
    <t>A14</t>
  </si>
  <si>
    <t>D14</t>
  </si>
  <si>
    <t>CASELE</t>
  </si>
  <si>
    <t>ECE</t>
  </si>
  <si>
    <t>EDSCUS</t>
  </si>
  <si>
    <t>School Counseling and Counseling Urban Studies</t>
  </si>
  <si>
    <t>Sum of S15</t>
  </si>
  <si>
    <t>Delta S15 and S08</t>
  </si>
  <si>
    <t>%change S15 from S08</t>
  </si>
  <si>
    <t>Nursing Candidates</t>
  </si>
  <si>
    <t>27</t>
  </si>
  <si>
    <t>F15</t>
  </si>
  <si>
    <t>A15</t>
  </si>
  <si>
    <t>D15</t>
  </si>
  <si>
    <t>29</t>
  </si>
  <si>
    <t>2</t>
  </si>
  <si>
    <t>OTM</t>
  </si>
  <si>
    <t>JAMS</t>
  </si>
  <si>
    <t>Journalism and Media Studies (launched FA15)</t>
  </si>
  <si>
    <t>Masters in Occupational Therapy- Launched FA15</t>
  </si>
  <si>
    <t>Psychology (launched FA15_</t>
  </si>
  <si>
    <t>SCPR</t>
  </si>
  <si>
    <t>Strategic Communication and Public Relations (launched FA15)</t>
  </si>
  <si>
    <t>Communication (teach out)</t>
  </si>
  <si>
    <t>(22) Fall 2015 NHP added Master of Occupational Therapy and Master of Science in Nursing. MSN has two tracks: NURS ADMN, NURS EDU</t>
  </si>
  <si>
    <t>Master of Science in Nursing- Administrative Track</t>
  </si>
  <si>
    <t>Master of Sciecne in Nursing- Education Track</t>
  </si>
  <si>
    <t>NURADMN</t>
  </si>
  <si>
    <t>NUREDU</t>
  </si>
  <si>
    <t>SPSPSY</t>
  </si>
  <si>
    <t>(1) Biochemistry majors counted under Chemistry prior to Fall 2010</t>
  </si>
  <si>
    <t>(8) NURS includes both RN to BSN students and those admitted to the pre-licensure BSN program in SPS (FA10-SP12)</t>
  </si>
  <si>
    <t>(15) Fall 2012 the NHPNURS majors count combines the following curriculum codes: NUR, NURSSPS, NURSB, NURSRN, NCAN, OCAN, NURSCAS</t>
  </si>
  <si>
    <t>(19) Spring 2014 SPS added three new programs: Accounting, Hospitality Mgt, Human Resource Management</t>
  </si>
  <si>
    <t>(21) Fall 2015 SPS added Journalism/Media Studies and Psychology</t>
  </si>
  <si>
    <t>(22) Fall 2015 BGS aded Strategic Communication and Public Relations</t>
  </si>
  <si>
    <t>Allied Health programs offered in CAS or SPS in conjunction w/ NHP</t>
  </si>
  <si>
    <t>Secondary Edu in English (teach out)</t>
  </si>
  <si>
    <t>Secondary Edu in Social Studies  (teach out)</t>
  </si>
  <si>
    <t xml:space="preserve">EDU </t>
  </si>
  <si>
    <t>EDSEC</t>
  </si>
  <si>
    <t xml:space="preserve">Secondar Education </t>
  </si>
  <si>
    <t>(23) Fall 2015 EDU discontinued Secondary Education social studies and english tracks</t>
  </si>
  <si>
    <t>degree programs with steady growth trends</t>
  </si>
  <si>
    <t>(24) Fall 2015 Kollehlon (SOCY) and Tovares (COM) on sabbatical</t>
  </si>
  <si>
    <t>Delta F07-F15</t>
  </si>
  <si>
    <t>%ChangeF07-F15 (UNDN, UNDE, ISS, EXSC tracked from 1st yr offered forward)</t>
  </si>
  <si>
    <t>Sum of F15</t>
  </si>
  <si>
    <t>COM</t>
  </si>
  <si>
    <t>**To view specific programs, select "program filter" and check the program you would like to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</si>
</sst>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Verdana"/>
      <family val="2"/>
    </font>
    <font>
      <sz val="10"/>
      <color rgb="FFFF000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  <border>
      <left/>
      <right style="thin">
        <color rgb="FFABABAB"/>
      </right>
      <top style="thin">
        <color indexed="65"/>
      </top>
      <bottom style="thin">
        <color rgb="FFABABAB"/>
      </bottom>
      <diagonal/>
    </border>
    <border>
      <left/>
      <right/>
      <top style="thin">
        <color indexed="65"/>
      </top>
      <bottom style="thin">
        <color rgb="FFABABAB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0" xfId="0" applyFill="1"/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textRotation="90" wrapText="1"/>
    </xf>
    <xf numFmtId="49" fontId="1" fillId="0" borderId="1" xfId="1" applyNumberFormat="1" applyFont="1" applyFill="1" applyBorder="1" applyAlignment="1">
      <alignment textRotation="90" wrapText="1"/>
    </xf>
    <xf numFmtId="10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/>
    <xf numFmtId="10" fontId="1" fillId="0" borderId="1" xfId="1" applyNumberFormat="1" applyFont="1" applyFill="1" applyBorder="1"/>
    <xf numFmtId="0" fontId="1" fillId="0" borderId="1" xfId="1" applyFont="1" applyFill="1" applyBorder="1" applyAlignment="1"/>
    <xf numFmtId="0" fontId="1" fillId="0" borderId="1" xfId="1" applyFont="1" applyFill="1" applyBorder="1" applyProtection="1">
      <protection locked="0"/>
    </xf>
    <xf numFmtId="0" fontId="2" fillId="0" borderId="1" xfId="1" applyFont="1" applyFill="1" applyBorder="1"/>
    <xf numFmtId="0" fontId="2" fillId="0" borderId="1" xfId="1" applyFont="1" applyFill="1" applyBorder="1" applyAlignment="1"/>
    <xf numFmtId="0" fontId="8" fillId="0" borderId="1" xfId="1" applyFont="1" applyFill="1" applyBorder="1"/>
    <xf numFmtId="0" fontId="8" fillId="0" borderId="1" xfId="1" applyFont="1" applyFill="1" applyBorder="1" applyProtection="1">
      <protection locked="0"/>
    </xf>
    <xf numFmtId="0" fontId="8" fillId="0" borderId="1" xfId="1" applyFont="1" applyFill="1" applyBorder="1" applyAlignment="1"/>
    <xf numFmtId="10" fontId="8" fillId="0" borderId="1" xfId="1" applyNumberFormat="1" applyFont="1" applyFill="1" applyBorder="1" applyAlignment="1"/>
    <xf numFmtId="0" fontId="1" fillId="0" borderId="1" xfId="1" applyFont="1" applyFill="1" applyBorder="1" applyAlignment="1" applyProtection="1">
      <protection locked="0"/>
    </xf>
    <xf numFmtId="10" fontId="1" fillId="0" borderId="1" xfId="1" applyNumberFormat="1" applyFont="1" applyFill="1" applyBorder="1" applyAlignment="1"/>
    <xf numFmtId="0" fontId="1" fillId="0" borderId="1" xfId="1" applyNumberFormat="1" applyFont="1" applyFill="1" applyBorder="1" applyProtection="1">
      <protection locked="0"/>
    </xf>
    <xf numFmtId="0" fontId="1" fillId="0" borderId="1" xfId="1" applyFont="1" applyFill="1" applyBorder="1" applyProtection="1"/>
    <xf numFmtId="0" fontId="2" fillId="0" borderId="1" xfId="1" applyFont="1" applyFill="1" applyBorder="1" applyProtection="1">
      <protection locked="0"/>
    </xf>
    <xf numFmtId="49" fontId="1" fillId="0" borderId="1" xfId="1" applyNumberFormat="1" applyFont="1" applyFill="1" applyBorder="1" applyAlignment="1">
      <alignment horizontal="right"/>
    </xf>
    <xf numFmtId="0" fontId="9" fillId="2" borderId="1" xfId="1" applyFont="1" applyFill="1" applyBorder="1" applyAlignment="1">
      <alignment wrapText="1"/>
    </xf>
    <xf numFmtId="0" fontId="9" fillId="2" borderId="1" xfId="1" applyFont="1" applyFill="1" applyBorder="1" applyAlignment="1">
      <alignment textRotation="90" wrapText="1"/>
    </xf>
    <xf numFmtId="0" fontId="9" fillId="2" borderId="1" xfId="1" applyFont="1" applyFill="1" applyBorder="1" applyAlignment="1" applyProtection="1">
      <alignment textRotation="90" wrapText="1"/>
      <protection locked="0"/>
    </xf>
    <xf numFmtId="0" fontId="9" fillId="2" borderId="1" xfId="1" applyFont="1" applyFill="1" applyBorder="1" applyAlignment="1" applyProtection="1">
      <alignment wrapText="1"/>
      <protection locked="0"/>
    </xf>
    <xf numFmtId="49" fontId="9" fillId="2" borderId="1" xfId="1" applyNumberFormat="1" applyFont="1" applyFill="1" applyBorder="1" applyAlignment="1">
      <alignment textRotation="90" wrapText="1"/>
    </xf>
    <xf numFmtId="10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/>
    <xf numFmtId="10" fontId="9" fillId="2" borderId="1" xfId="1" applyNumberFormat="1" applyFont="1" applyFill="1" applyBorder="1"/>
    <xf numFmtId="0" fontId="9" fillId="2" borderId="1" xfId="1" applyFont="1" applyFill="1" applyBorder="1" applyAlignment="1">
      <alignment horizontal="left"/>
    </xf>
    <xf numFmtId="0" fontId="1" fillId="3" borderId="1" xfId="1" applyFont="1" applyFill="1" applyBorder="1" applyAlignment="1"/>
    <xf numFmtId="0" fontId="1" fillId="3" borderId="1" xfId="1" applyFont="1" applyFill="1" applyBorder="1" applyAlignment="1" applyProtection="1"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/>
    <xf numFmtId="10" fontId="1" fillId="3" borderId="1" xfId="1" applyNumberFormat="1" applyFont="1" applyFill="1" applyBorder="1" applyAlignment="1"/>
    <xf numFmtId="10" fontId="1" fillId="3" borderId="1" xfId="1" applyNumberFormat="1" applyFont="1" applyFill="1" applyBorder="1"/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/>
    <xf numFmtId="10" fontId="1" fillId="4" borderId="1" xfId="1" applyNumberFormat="1" applyFont="1" applyFill="1" applyBorder="1"/>
    <xf numFmtId="0" fontId="1" fillId="4" borderId="1" xfId="1" applyFont="1" applyFill="1" applyBorder="1" applyAlignment="1" applyProtection="1">
      <protection locked="0"/>
    </xf>
    <xf numFmtId="10" fontId="1" fillId="4" borderId="1" xfId="1" applyNumberFormat="1" applyFont="1" applyFill="1" applyBorder="1" applyAlignment="1"/>
    <xf numFmtId="49" fontId="1" fillId="4" borderId="1" xfId="1" applyNumberFormat="1" applyFont="1" applyFill="1" applyBorder="1" applyAlignment="1"/>
    <xf numFmtId="49" fontId="1" fillId="4" borderId="1" xfId="1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pivotButton="1" applyBorder="1"/>
    <xf numFmtId="0" fontId="0" fillId="0" borderId="7" xfId="0" applyBorder="1"/>
    <xf numFmtId="0" fontId="0" fillId="0" borderId="2" xfId="0" pivotButton="1" applyBorder="1"/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NumberFormat="1" applyBorder="1"/>
    <xf numFmtId="0" fontId="0" fillId="0" borderId="8" xfId="0" applyNumberFormat="1" applyBorder="1"/>
    <xf numFmtId="0" fontId="0" fillId="0" borderId="5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6" xfId="0" applyBorder="1" applyAlignment="1">
      <alignment horizontal="left"/>
    </xf>
    <xf numFmtId="0" fontId="0" fillId="0" borderId="6" xfId="0" applyNumberFormat="1" applyBorder="1"/>
    <xf numFmtId="0" fontId="0" fillId="0" borderId="12" xfId="0" applyNumberFormat="1" applyBorder="1"/>
    <xf numFmtId="0" fontId="0" fillId="0" borderId="13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[Major Minor Report 9.22.15.xlsx]Trends by Program!PivotTable4</c:name>
    <c:fmtId val="0"/>
  </c:pivotSource>
  <c:chart>
    <c:autoTitleDeleted val="1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</c:pivotFmt>
      <c:pivotFmt>
        <c:idx val="85"/>
        <c:spPr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</c:pivotFmt>
      <c:pivotFmt>
        <c:idx val="86"/>
        <c:spPr>
          <a:ln w="19050" cap="rnd" cmpd="sng" algn="ctr">
            <a:solidFill>
              <a:schemeClr val="accent3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ln w="19050" cap="rnd" cmpd="sng" algn="ctr">
            <a:solidFill>
              <a:schemeClr val="accent2">
                <a:shade val="95000"/>
                <a:satMod val="105000"/>
              </a:schemeClr>
            </a:solidFill>
            <a:round/>
          </a:ln>
          <a:effectLst/>
        </c:spPr>
        <c:marker>
          <c:symbol val="none"/>
        </c:marker>
      </c:pivotFmt>
      <c:pivotFmt>
        <c:idx val="88"/>
        <c:spPr>
          <a:ln w="19050" cap="rnd" cmpd="sng" algn="ctr">
            <a:solidFill>
              <a:schemeClr val="accent1">
                <a:shade val="95000"/>
                <a:satMod val="105000"/>
              </a:schemeClr>
            </a:solidFill>
            <a:round/>
          </a:ln>
          <a:effectLst/>
        </c:spP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'Trends by Program'!$B$3:$B$4</c:f>
              <c:strCache>
                <c:ptCount val="1"/>
                <c:pt idx="0">
                  <c:v>BGS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cat>
            <c:strRef>
              <c:f>'Trends by Program'!$A$5:$A$20</c:f>
              <c:strCache>
                <c:ptCount val="16"/>
                <c:pt idx="0">
                  <c:v>Sum of S08</c:v>
                </c:pt>
                <c:pt idx="1">
                  <c:v>Sum of F08</c:v>
                </c:pt>
                <c:pt idx="2">
                  <c:v>Sum of S09</c:v>
                </c:pt>
                <c:pt idx="3">
                  <c:v>Sum of F09</c:v>
                </c:pt>
                <c:pt idx="4">
                  <c:v>Sum of S10</c:v>
                </c:pt>
                <c:pt idx="5">
                  <c:v>Sum of F10</c:v>
                </c:pt>
                <c:pt idx="6">
                  <c:v>Sum of S11</c:v>
                </c:pt>
                <c:pt idx="7">
                  <c:v>Sum of F11</c:v>
                </c:pt>
                <c:pt idx="8">
                  <c:v>Sum of S12</c:v>
                </c:pt>
                <c:pt idx="9">
                  <c:v>Sum of F12</c:v>
                </c:pt>
                <c:pt idx="10">
                  <c:v>Sum of S13</c:v>
                </c:pt>
                <c:pt idx="11">
                  <c:v>Sum of F13</c:v>
                </c:pt>
                <c:pt idx="12">
                  <c:v>Sum of S14</c:v>
                </c:pt>
                <c:pt idx="13">
                  <c:v>Sum of F14</c:v>
                </c:pt>
                <c:pt idx="14">
                  <c:v>Sum of S15</c:v>
                </c:pt>
                <c:pt idx="15">
                  <c:v>Sum of F15</c:v>
                </c:pt>
              </c:strCache>
            </c:strRef>
          </c:cat>
          <c:val>
            <c:numRef>
              <c:f>'Trends by Program'!$B$5:$B$20</c:f>
              <c:numCache>
                <c:formatCode>General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108</c:v>
                </c:pt>
                <c:pt idx="3">
                  <c:v>96</c:v>
                </c:pt>
                <c:pt idx="4">
                  <c:v>102</c:v>
                </c:pt>
                <c:pt idx="5">
                  <c:v>93</c:v>
                </c:pt>
                <c:pt idx="6">
                  <c:v>94</c:v>
                </c:pt>
                <c:pt idx="7">
                  <c:v>93</c:v>
                </c:pt>
                <c:pt idx="8">
                  <c:v>95</c:v>
                </c:pt>
                <c:pt idx="9">
                  <c:v>95</c:v>
                </c:pt>
                <c:pt idx="10">
                  <c:v>80</c:v>
                </c:pt>
                <c:pt idx="11">
                  <c:v>82</c:v>
                </c:pt>
                <c:pt idx="12">
                  <c:v>68</c:v>
                </c:pt>
                <c:pt idx="13">
                  <c:v>47</c:v>
                </c:pt>
                <c:pt idx="14">
                  <c:v>38</c:v>
                </c:pt>
                <c:pt idx="15">
                  <c:v>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'Trends by Program'!$C$3:$C$4</c:f>
              <c:strCache>
                <c:ptCount val="1"/>
                <c:pt idx="0">
                  <c:v>CAS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'Trends by Program'!$A$5:$A$20</c:f>
              <c:strCache>
                <c:ptCount val="16"/>
                <c:pt idx="0">
                  <c:v>Sum of S08</c:v>
                </c:pt>
                <c:pt idx="1">
                  <c:v>Sum of F08</c:v>
                </c:pt>
                <c:pt idx="2">
                  <c:v>Sum of S09</c:v>
                </c:pt>
                <c:pt idx="3">
                  <c:v>Sum of F09</c:v>
                </c:pt>
                <c:pt idx="4">
                  <c:v>Sum of S10</c:v>
                </c:pt>
                <c:pt idx="5">
                  <c:v>Sum of F10</c:v>
                </c:pt>
                <c:pt idx="6">
                  <c:v>Sum of S11</c:v>
                </c:pt>
                <c:pt idx="7">
                  <c:v>Sum of F11</c:v>
                </c:pt>
                <c:pt idx="8">
                  <c:v>Sum of S12</c:v>
                </c:pt>
                <c:pt idx="9">
                  <c:v>Sum of F12</c:v>
                </c:pt>
                <c:pt idx="10">
                  <c:v>Sum of S13</c:v>
                </c:pt>
                <c:pt idx="11">
                  <c:v>Sum of F13</c:v>
                </c:pt>
                <c:pt idx="12">
                  <c:v>Sum of S14</c:v>
                </c:pt>
                <c:pt idx="13">
                  <c:v>Sum of F14</c:v>
                </c:pt>
                <c:pt idx="14">
                  <c:v>Sum of S15</c:v>
                </c:pt>
                <c:pt idx="15">
                  <c:v>Sum of F15</c:v>
                </c:pt>
              </c:strCache>
            </c:strRef>
          </c:cat>
          <c:val>
            <c:numRef>
              <c:f>'Trends by Program'!$C$5:$C$20</c:f>
              <c:numCache>
                <c:formatCode>General</c:formatCode>
                <c:ptCount val="16"/>
                <c:pt idx="0">
                  <c:v>16</c:v>
                </c:pt>
                <c:pt idx="1">
                  <c:v>18</c:v>
                </c:pt>
                <c:pt idx="2">
                  <c:v>19</c:v>
                </c:pt>
                <c:pt idx="3">
                  <c:v>25</c:v>
                </c:pt>
                <c:pt idx="4">
                  <c:v>31</c:v>
                </c:pt>
                <c:pt idx="5">
                  <c:v>38</c:v>
                </c:pt>
                <c:pt idx="6">
                  <c:v>45</c:v>
                </c:pt>
                <c:pt idx="7">
                  <c:v>37</c:v>
                </c:pt>
                <c:pt idx="8">
                  <c:v>40</c:v>
                </c:pt>
                <c:pt idx="9">
                  <c:v>33</c:v>
                </c:pt>
                <c:pt idx="10">
                  <c:v>33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'Trends by Program'!$D$3:$D$4</c:f>
              <c:strCache>
                <c:ptCount val="1"/>
                <c:pt idx="0">
                  <c:v>SPS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'Trends by Program'!$A$5:$A$20</c:f>
              <c:strCache>
                <c:ptCount val="16"/>
                <c:pt idx="0">
                  <c:v>Sum of S08</c:v>
                </c:pt>
                <c:pt idx="1">
                  <c:v>Sum of F08</c:v>
                </c:pt>
                <c:pt idx="2">
                  <c:v>Sum of S09</c:v>
                </c:pt>
                <c:pt idx="3">
                  <c:v>Sum of F09</c:v>
                </c:pt>
                <c:pt idx="4">
                  <c:v>Sum of S10</c:v>
                </c:pt>
                <c:pt idx="5">
                  <c:v>Sum of F10</c:v>
                </c:pt>
                <c:pt idx="6">
                  <c:v>Sum of S11</c:v>
                </c:pt>
                <c:pt idx="7">
                  <c:v>Sum of F11</c:v>
                </c:pt>
                <c:pt idx="8">
                  <c:v>Sum of S12</c:v>
                </c:pt>
                <c:pt idx="9">
                  <c:v>Sum of F12</c:v>
                </c:pt>
                <c:pt idx="10">
                  <c:v>Sum of S13</c:v>
                </c:pt>
                <c:pt idx="11">
                  <c:v>Sum of F13</c:v>
                </c:pt>
                <c:pt idx="12">
                  <c:v>Sum of S14</c:v>
                </c:pt>
                <c:pt idx="13">
                  <c:v>Sum of F14</c:v>
                </c:pt>
                <c:pt idx="14">
                  <c:v>Sum of S15</c:v>
                </c:pt>
                <c:pt idx="15">
                  <c:v>Sum of F15</c:v>
                </c:pt>
              </c:strCache>
            </c:strRef>
          </c:cat>
          <c:val>
            <c:numRef>
              <c:f>'Trends by Program'!$D$5:$D$20</c:f>
              <c:numCache>
                <c:formatCode>General</c:formatCode>
                <c:ptCount val="16"/>
                <c:pt idx="0">
                  <c:v>82</c:v>
                </c:pt>
                <c:pt idx="1">
                  <c:v>91</c:v>
                </c:pt>
                <c:pt idx="2">
                  <c:v>98</c:v>
                </c:pt>
                <c:pt idx="3">
                  <c:v>103</c:v>
                </c:pt>
                <c:pt idx="4">
                  <c:v>107</c:v>
                </c:pt>
                <c:pt idx="5">
                  <c:v>102</c:v>
                </c:pt>
                <c:pt idx="6">
                  <c:v>92</c:v>
                </c:pt>
                <c:pt idx="7">
                  <c:v>96</c:v>
                </c:pt>
                <c:pt idx="8">
                  <c:v>103</c:v>
                </c:pt>
                <c:pt idx="9">
                  <c:v>94</c:v>
                </c:pt>
                <c:pt idx="10">
                  <c:v>87</c:v>
                </c:pt>
                <c:pt idx="11">
                  <c:v>89</c:v>
                </c:pt>
                <c:pt idx="12">
                  <c:v>83</c:v>
                </c:pt>
                <c:pt idx="13">
                  <c:v>68</c:v>
                </c:pt>
                <c:pt idx="14">
                  <c:v>56</c:v>
                </c:pt>
                <c:pt idx="15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48472"/>
        <c:axId val="355248080"/>
      </c:lineChart>
      <c:catAx>
        <c:axId val="35524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248080"/>
        <c:crosses val="autoZero"/>
        <c:auto val="1"/>
        <c:lblAlgn val="ctr"/>
        <c:lblOffset val="100"/>
        <c:noMultiLvlLbl val="0"/>
      </c:catAx>
      <c:valAx>
        <c:axId val="35524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248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2</xdr:row>
      <xdr:rowOff>4762</xdr:rowOff>
    </xdr:from>
    <xdr:to>
      <xdr:col>11</xdr:col>
      <xdr:colOff>695325</xdr:colOff>
      <xdr:row>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helon Toliver" refreshedDate="42255.700884722224" createdVersion="5" refreshedVersion="5" minRefreshableVersion="3" recordCount="75">
  <cacheSource type="worksheet">
    <worksheetSource ref="A1:W76" sheet="Major Stats Only"/>
  </cacheSource>
  <cacheFields count="23">
    <cacheField name="College" numFmtId="0">
      <sharedItems count="5">
        <s v="CAS"/>
        <s v="EDU"/>
        <s v="SPS"/>
        <s v="BGS"/>
        <s v="NHP"/>
      </sharedItems>
    </cacheField>
    <cacheField name="Program" numFmtId="0">
      <sharedItems count="69">
        <s v="BADM"/>
        <s v="BIOCH"/>
        <s v="BIOL"/>
        <s v="CHEM"/>
        <s v="COM"/>
        <s v="ECON"/>
        <s v="EDUC"/>
        <s v="CASELE"/>
        <s v="ECE"/>
        <s v="ENGL"/>
        <s v="EXSC"/>
        <s v="FORSCI"/>
        <s v="HIS"/>
        <s v="HUMC"/>
        <s v="INAF"/>
        <s v="MATH"/>
        <s v="POLS"/>
        <s v="PSYC"/>
        <s v="SOCCJ"/>
        <s v="SOCY"/>
        <s v="UNDN"/>
        <s v="UNDO"/>
        <s v="UNDE"/>
        <s v="EDADM"/>
        <s v="COUN"/>
        <s v="EDSCUS"/>
        <s v="EDSC"/>
        <s v="EDECE"/>
        <s v="EDELE"/>
        <s v="EDSPE"/>
        <s v="EDSEC"/>
        <s v="EDSSE"/>
        <s v="EDSEN"/>
        <s v="TESOL"/>
        <s v="EDCI"/>
        <s v="EDRDN"/>
        <s v="GENSTU"/>
        <s v="SPSECE"/>
        <s v="JAMS"/>
        <s v="ACCT"/>
        <s v="HOSP"/>
        <s v="SPSHRM"/>
        <s v="HLTSC"/>
        <s v="HUMR"/>
        <s v="PNUR"/>
        <s v="POTA"/>
        <s v="COMM"/>
        <s v="SCPR"/>
        <s v="ISS"/>
        <s v="ADMN"/>
        <s v="BUFPM"/>
        <s v="BUHRM"/>
        <s v="NPMGT"/>
        <s v="ORGD"/>
        <s v="ORMGT"/>
        <s v="PCH"/>
        <s v="NURS"/>
        <s v="NCAN"/>
        <s v="OCAN"/>
        <s v="NURSSB"/>
        <s v="NURCAS"/>
        <s v="NURSSPS"/>
        <s v="NURSRN"/>
        <s v="OTA"/>
        <s v="OTM"/>
        <s v="NURADMN"/>
        <s v="NUREDU"/>
        <s v="COMC" u="1"/>
        <s v="SPSPSY" u="1"/>
      </sharedItems>
    </cacheField>
    <cacheField name="Title" numFmtId="0">
      <sharedItems containsBlank="1"/>
    </cacheField>
    <cacheField name="Degree" numFmtId="0">
      <sharedItems containsBlank="1"/>
    </cacheField>
    <cacheField name="F07" numFmtId="0">
      <sharedItems containsString="0" containsBlank="1" containsNumber="1" containsInteger="1" minValue="0" maxValue="108"/>
    </cacheField>
    <cacheField name="S08" numFmtId="0">
      <sharedItems containsBlank="1" containsMixedTypes="1" containsNumber="1" containsInteger="1" minValue="0" maxValue="124"/>
    </cacheField>
    <cacheField name="F08" numFmtId="0">
      <sharedItems containsBlank="1" containsMixedTypes="1" containsNumber="1" containsInteger="1" minValue="0" maxValue="127"/>
    </cacheField>
    <cacheField name="S09" numFmtId="0">
      <sharedItems containsString="0" containsBlank="1" containsNumber="1" containsInteger="1" minValue="0" maxValue="139"/>
    </cacheField>
    <cacheField name="F09" numFmtId="0">
      <sharedItems containsString="0" containsBlank="1" containsNumber="1" containsInteger="1" minValue="1" maxValue="138"/>
    </cacheField>
    <cacheField name="S10" numFmtId="0">
      <sharedItems containsString="0" containsBlank="1" containsNumber="1" containsInteger="1" minValue="1" maxValue="150"/>
    </cacheField>
    <cacheField name="F10" numFmtId="0">
      <sharedItems containsString="0" containsBlank="1" containsNumber="1" containsInteger="1" minValue="0" maxValue="135"/>
    </cacheField>
    <cacheField name="S11" numFmtId="0">
      <sharedItems containsString="0" containsBlank="1" containsNumber="1" containsInteger="1" minValue="0" maxValue="170"/>
    </cacheField>
    <cacheField name="F11" numFmtId="0">
      <sharedItems containsString="0" containsBlank="1" containsNumber="1" containsInteger="1" minValue="0" maxValue="205"/>
    </cacheField>
    <cacheField name="S12" numFmtId="0">
      <sharedItems containsString="0" containsBlank="1" containsNumber="1" containsInteger="1" minValue="1" maxValue="221"/>
    </cacheField>
    <cacheField name="F12" numFmtId="0">
      <sharedItems containsString="0" containsBlank="1" containsNumber="1" containsInteger="1" minValue="1" maxValue="250"/>
    </cacheField>
    <cacheField name="S13" numFmtId="0">
      <sharedItems containsString="0" containsBlank="1" containsNumber="1" containsInteger="1" minValue="0" maxValue="220"/>
    </cacheField>
    <cacheField name="F13" numFmtId="0">
      <sharedItems containsString="0" containsBlank="1" containsNumber="1" containsInteger="1" minValue="1" maxValue="223"/>
    </cacheField>
    <cacheField name="S14" numFmtId="0">
      <sharedItems containsString="0" containsBlank="1" containsNumber="1" containsInteger="1" minValue="0" maxValue="186"/>
    </cacheField>
    <cacheField name="F14" numFmtId="0">
      <sharedItems containsString="0" containsBlank="1" containsNumber="1" containsInteger="1" minValue="0" maxValue="158"/>
    </cacheField>
    <cacheField name="S15" numFmtId="0">
      <sharedItems containsString="0" containsBlank="1" containsNumber="1" containsInteger="1" minValue="0" maxValue="135"/>
    </cacheField>
    <cacheField name="F15" numFmtId="0">
      <sharedItems containsString="0" containsBlank="1" containsNumber="1" containsInteger="1" minValue="0" maxValue="206"/>
    </cacheField>
    <cacheField name="Delta F07-F15" numFmtId="0">
      <sharedItems containsString="0" containsBlank="1" containsNumber="1" containsInteger="1" minValue="-59" maxValue="206"/>
    </cacheField>
    <cacheField name="%ChangeF07-F15 (UNDN, UNDE, ISS, EXSC tracked from 1st yr offered forward)" numFmtId="10">
      <sharedItems containsString="0" containsBlank="1" containsNumber="1" minValue="-1" maxValue="7.3333333333333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x v="0"/>
    <s v="Business Administration "/>
    <s v="BA"/>
    <n v="17"/>
    <n v="16"/>
    <n v="18"/>
    <n v="19"/>
    <n v="25"/>
    <n v="31"/>
    <n v="38"/>
    <n v="45"/>
    <n v="37"/>
    <n v="40"/>
    <n v="33"/>
    <n v="33"/>
    <n v="36"/>
    <n v="45"/>
    <n v="56"/>
    <n v="60"/>
    <n v="60"/>
    <n v="43"/>
    <n v="2.5294117647058822"/>
  </r>
  <r>
    <x v="0"/>
    <x v="1"/>
    <s v="Biochemistry (1)"/>
    <s v="BS"/>
    <m/>
    <m/>
    <m/>
    <m/>
    <m/>
    <m/>
    <n v="2"/>
    <n v="2"/>
    <n v="3"/>
    <n v="5"/>
    <n v="2"/>
    <n v="2"/>
    <n v="2"/>
    <n v="7"/>
    <n v="9"/>
    <n v="11"/>
    <n v="9"/>
    <n v="9"/>
    <m/>
  </r>
  <r>
    <x v="0"/>
    <x v="2"/>
    <s v="Biology"/>
    <s v="BS"/>
    <n v="20"/>
    <n v="20"/>
    <n v="17"/>
    <n v="15"/>
    <n v="21"/>
    <n v="26"/>
    <n v="24"/>
    <n v="25"/>
    <n v="25"/>
    <n v="19"/>
    <n v="15"/>
    <n v="16"/>
    <n v="23"/>
    <n v="26"/>
    <n v="23"/>
    <n v="23"/>
    <n v="18"/>
    <n v="-2"/>
    <n v="-0.1"/>
  </r>
  <r>
    <x v="0"/>
    <x v="3"/>
    <s v="Chemistry"/>
    <s v="BS"/>
    <n v="5"/>
    <n v="4"/>
    <n v="2"/>
    <n v="2"/>
    <n v="2"/>
    <n v="2"/>
    <n v="6"/>
    <n v="6"/>
    <n v="5"/>
    <n v="4"/>
    <n v="1"/>
    <n v="1"/>
    <n v="4"/>
    <n v="5"/>
    <n v="4"/>
    <n v="5"/>
    <n v="3"/>
    <n v="-2"/>
    <n v="-0.4"/>
  </r>
  <r>
    <x v="0"/>
    <x v="4"/>
    <s v="Communication"/>
    <s v="BA"/>
    <n v="13"/>
    <n v="16"/>
    <n v="13"/>
    <n v="12"/>
    <n v="11"/>
    <n v="16"/>
    <n v="14"/>
    <n v="23"/>
    <n v="23"/>
    <n v="21"/>
    <n v="20"/>
    <n v="23"/>
    <n v="38"/>
    <n v="38"/>
    <n v="47"/>
    <n v="45"/>
    <n v="36"/>
    <n v="23"/>
    <n v="1.7692307692307692"/>
  </r>
  <r>
    <x v="0"/>
    <x v="5"/>
    <s v="Economics (2)"/>
    <s v="BA"/>
    <n v="1"/>
    <n v="0"/>
    <n v="0"/>
    <n v="4"/>
    <n v="4"/>
    <n v="4"/>
    <n v="3"/>
    <n v="4"/>
    <n v="3"/>
    <n v="4"/>
    <n v="2"/>
    <n v="3"/>
    <n v="2"/>
    <n v="2"/>
    <n v="1"/>
    <n v="1"/>
    <n v="0"/>
    <n v="-1"/>
    <n v="-1"/>
  </r>
  <r>
    <x v="0"/>
    <x v="6"/>
    <s v="Education "/>
    <s v="BA"/>
    <n v="5"/>
    <n v="2"/>
    <n v="0"/>
    <n v="0"/>
    <n v="1"/>
    <n v="1"/>
    <n v="7"/>
    <n v="8"/>
    <n v="7"/>
    <n v="10"/>
    <n v="12"/>
    <n v="15"/>
    <n v="18"/>
    <n v="17"/>
    <n v="11"/>
    <n v="3"/>
    <n v="2"/>
    <n v="-3"/>
    <n v="-0.6"/>
  </r>
  <r>
    <x v="0"/>
    <x v="7"/>
    <s v="Elementary Education"/>
    <s v="BA"/>
    <m/>
    <m/>
    <m/>
    <m/>
    <m/>
    <m/>
    <m/>
    <m/>
    <m/>
    <m/>
    <m/>
    <m/>
    <m/>
    <m/>
    <n v="7"/>
    <n v="3"/>
    <n v="2"/>
    <n v="2"/>
    <m/>
  </r>
  <r>
    <x v="0"/>
    <x v="8"/>
    <s v="Early Childhood Education"/>
    <s v="BA"/>
    <m/>
    <m/>
    <m/>
    <m/>
    <m/>
    <m/>
    <m/>
    <m/>
    <m/>
    <m/>
    <m/>
    <m/>
    <m/>
    <m/>
    <n v="2"/>
    <n v="2"/>
    <n v="0"/>
    <n v="0"/>
    <m/>
  </r>
  <r>
    <x v="0"/>
    <x v="9"/>
    <s v="English"/>
    <s v="BA"/>
    <n v="14"/>
    <n v="13"/>
    <n v="8"/>
    <n v="9"/>
    <n v="8"/>
    <n v="8"/>
    <n v="8"/>
    <n v="9"/>
    <n v="9"/>
    <n v="10"/>
    <n v="10"/>
    <n v="8"/>
    <n v="9"/>
    <n v="8"/>
    <n v="12"/>
    <n v="16"/>
    <n v="12"/>
    <n v="-2"/>
    <n v="-0.14285714285714285"/>
  </r>
  <r>
    <x v="0"/>
    <x v="10"/>
    <s v="Exercise Science"/>
    <s v="BS"/>
    <m/>
    <m/>
    <m/>
    <m/>
    <m/>
    <m/>
    <m/>
    <m/>
    <n v="4"/>
    <n v="8"/>
    <n v="14"/>
    <n v="15"/>
    <n v="19"/>
    <n v="19"/>
    <n v="17"/>
    <n v="11"/>
    <n v="9"/>
    <n v="9"/>
    <m/>
  </r>
  <r>
    <x v="0"/>
    <x v="11"/>
    <s v="Forensic Science"/>
    <s v="BS"/>
    <n v="0"/>
    <m/>
    <m/>
    <m/>
    <m/>
    <m/>
    <m/>
    <m/>
    <m/>
    <m/>
    <m/>
    <m/>
    <n v="1"/>
    <n v="2"/>
    <n v="6"/>
    <n v="3"/>
    <n v="4"/>
    <n v="4"/>
    <m/>
  </r>
  <r>
    <x v="0"/>
    <x v="12"/>
    <s v="History"/>
    <s v="BA"/>
    <n v="10"/>
    <n v="10"/>
    <n v="4"/>
    <n v="5"/>
    <n v="4"/>
    <n v="4"/>
    <n v="3"/>
    <n v="3"/>
    <n v="5"/>
    <n v="7"/>
    <n v="5"/>
    <n v="5"/>
    <n v="6"/>
    <n v="5"/>
    <n v="1"/>
    <n v="4"/>
    <n v="4"/>
    <n v="-6"/>
    <n v="-0.6"/>
  </r>
  <r>
    <x v="0"/>
    <x v="13"/>
    <s v="Human Relations"/>
    <s v="BA"/>
    <n v="24"/>
    <n v="26"/>
    <n v="16"/>
    <n v="18"/>
    <n v="21"/>
    <n v="17"/>
    <n v="23"/>
    <n v="30"/>
    <n v="35"/>
    <n v="39"/>
    <n v="54"/>
    <n v="68"/>
    <n v="90"/>
    <n v="75"/>
    <n v="69"/>
    <n v="74"/>
    <n v="70"/>
    <n v="46"/>
    <n v="1.9166666666666667"/>
  </r>
  <r>
    <x v="0"/>
    <x v="14"/>
    <s v="International Affairs"/>
    <s v="BA"/>
    <n v="16"/>
    <n v="18"/>
    <n v="12"/>
    <n v="14"/>
    <n v="10"/>
    <n v="14"/>
    <n v="22"/>
    <n v="24"/>
    <n v="23"/>
    <n v="17"/>
    <n v="12"/>
    <n v="10"/>
    <n v="13"/>
    <n v="15"/>
    <n v="11"/>
    <n v="15"/>
    <n v="16"/>
    <n v="0"/>
    <n v="0"/>
  </r>
  <r>
    <x v="0"/>
    <x v="15"/>
    <s v="Mathematics"/>
    <s v="BS"/>
    <n v="3"/>
    <n v="5"/>
    <n v="2"/>
    <n v="2"/>
    <n v="2"/>
    <n v="2"/>
    <n v="2"/>
    <n v="1"/>
    <n v="2"/>
    <n v="3"/>
    <n v="1"/>
    <n v="4"/>
    <n v="3"/>
    <n v="5"/>
    <n v="7"/>
    <n v="10"/>
    <n v="10"/>
    <n v="7"/>
    <n v="2.3333333333333335"/>
  </r>
  <r>
    <x v="0"/>
    <x v="16"/>
    <s v="Political Science"/>
    <s v="BA"/>
    <n v="11"/>
    <n v="11"/>
    <n v="11"/>
    <n v="7"/>
    <n v="3"/>
    <n v="5"/>
    <n v="8"/>
    <n v="10"/>
    <n v="10"/>
    <n v="12"/>
    <n v="12"/>
    <n v="13"/>
    <n v="16"/>
    <n v="15"/>
    <n v="17"/>
    <n v="16"/>
    <n v="15"/>
    <n v="4"/>
    <n v="0.36363636363636365"/>
  </r>
  <r>
    <x v="0"/>
    <x v="17"/>
    <s v="Psychology"/>
    <s v="BA"/>
    <n v="42"/>
    <n v="47"/>
    <n v="31"/>
    <n v="33"/>
    <n v="32"/>
    <n v="43"/>
    <n v="42"/>
    <n v="46"/>
    <n v="33"/>
    <n v="31"/>
    <n v="22"/>
    <n v="23"/>
    <n v="34"/>
    <n v="49"/>
    <n v="57"/>
    <n v="52"/>
    <n v="38"/>
    <n v="-4"/>
    <n v="-9.5238095238095233E-2"/>
  </r>
  <r>
    <x v="0"/>
    <x v="18"/>
    <s v="Criminal Justice"/>
    <s v="BA"/>
    <n v="18"/>
    <n v="22"/>
    <n v="19"/>
    <n v="21"/>
    <n v="18"/>
    <n v="25"/>
    <n v="22"/>
    <n v="30"/>
    <n v="23"/>
    <n v="27"/>
    <n v="26"/>
    <n v="31"/>
    <n v="46"/>
    <n v="53"/>
    <n v="66"/>
    <n v="64"/>
    <n v="53"/>
    <n v="35"/>
    <n v="1.9444444444444444"/>
  </r>
  <r>
    <x v="0"/>
    <x v="19"/>
    <s v="Sociology"/>
    <s v="BA"/>
    <n v="5"/>
    <n v="8"/>
    <n v="2"/>
    <n v="2"/>
    <n v="3"/>
    <n v="2"/>
    <n v="5"/>
    <n v="5"/>
    <n v="4"/>
    <n v="7"/>
    <n v="6"/>
    <n v="8"/>
    <n v="9"/>
    <n v="9"/>
    <n v="8"/>
    <n v="9"/>
    <n v="9"/>
    <n v="4"/>
    <n v="0.8"/>
  </r>
  <r>
    <x v="0"/>
    <x v="20"/>
    <s v="Intending to declare Nursing (5)"/>
    <m/>
    <m/>
    <m/>
    <m/>
    <n v="9"/>
    <n v="109"/>
    <n v="98"/>
    <n v="135"/>
    <n v="126"/>
    <n v="195"/>
    <n v="172"/>
    <n v="213"/>
    <n v="166"/>
    <n v="162"/>
    <n v="142"/>
    <n v="158"/>
    <n v="135"/>
    <n v="206"/>
    <n v="206"/>
    <m/>
  </r>
  <r>
    <x v="0"/>
    <x v="21"/>
    <s v="Indending to delcare OTA"/>
    <m/>
    <m/>
    <m/>
    <m/>
    <m/>
    <m/>
    <m/>
    <m/>
    <m/>
    <m/>
    <m/>
    <m/>
    <m/>
    <m/>
    <m/>
    <n v="6"/>
    <n v="9"/>
    <n v="7"/>
    <n v="7"/>
    <m/>
  </r>
  <r>
    <x v="0"/>
    <x v="22"/>
    <s v="Intending to declare Education (5)"/>
    <m/>
    <m/>
    <m/>
    <m/>
    <m/>
    <n v="23"/>
    <n v="25"/>
    <n v="37"/>
    <n v="34"/>
    <n v="53"/>
    <n v="51"/>
    <n v="59"/>
    <n v="51"/>
    <n v="47"/>
    <n v="44"/>
    <n v="45"/>
    <n v="53"/>
    <n v="69"/>
    <n v="69"/>
    <m/>
  </r>
  <r>
    <x v="1"/>
    <x v="23"/>
    <s v="Educational Administration "/>
    <s v="MSA"/>
    <n v="108"/>
    <n v="105"/>
    <n v="88"/>
    <n v="78"/>
    <n v="78"/>
    <n v="73"/>
    <n v="74"/>
    <n v="74"/>
    <n v="75"/>
    <n v="73"/>
    <n v="72"/>
    <n v="60"/>
    <n v="61"/>
    <n v="59"/>
    <n v="55"/>
    <n v="50"/>
    <n v="51"/>
    <n v="-57"/>
    <n v="-0.52777777777777779"/>
  </r>
  <r>
    <x v="1"/>
    <x v="24"/>
    <s v="Counseling (7)"/>
    <s v="MA"/>
    <n v="17"/>
    <n v="17"/>
    <n v="47"/>
    <n v="60"/>
    <n v="79"/>
    <n v="91"/>
    <n v="104"/>
    <n v="113"/>
    <n v="122"/>
    <n v="132"/>
    <n v="154"/>
    <n v="145"/>
    <n v="125"/>
    <n v="125"/>
    <n v="95"/>
    <n v="105"/>
    <n v="102"/>
    <n v="85"/>
    <n v="5"/>
  </r>
  <r>
    <x v="1"/>
    <x v="25"/>
    <s v="School Counseling and Counseling Urban Studies"/>
    <s v="MA"/>
    <m/>
    <m/>
    <m/>
    <m/>
    <m/>
    <m/>
    <m/>
    <m/>
    <m/>
    <m/>
    <m/>
    <m/>
    <m/>
    <m/>
    <m/>
    <n v="20"/>
    <n v="21"/>
    <n v="21"/>
    <m/>
  </r>
  <r>
    <x v="1"/>
    <x v="26"/>
    <s v="School Counseling"/>
    <s v="MA"/>
    <n v="51"/>
    <n v="45"/>
    <n v="35"/>
    <n v="27"/>
    <n v="25"/>
    <n v="27"/>
    <n v="25"/>
    <n v="33"/>
    <n v="36"/>
    <n v="39"/>
    <n v="26"/>
    <n v="24"/>
    <n v="30"/>
    <n v="33"/>
    <n v="25"/>
    <n v="20"/>
    <n v="35"/>
    <n v="-16"/>
    <n v="-0.31372549019607843"/>
  </r>
  <r>
    <x v="1"/>
    <x v="27"/>
    <s v="Early Childhood Education"/>
    <s v="MAT"/>
    <n v="16"/>
    <n v="12"/>
    <n v="10"/>
    <n v="12"/>
    <n v="15"/>
    <n v="14"/>
    <n v="22"/>
    <n v="17"/>
    <n v="39"/>
    <n v="33"/>
    <n v="41"/>
    <n v="37"/>
    <n v="40"/>
    <n v="27"/>
    <n v="59"/>
    <n v="52"/>
    <n v="62"/>
    <n v="46"/>
    <n v="2.875"/>
  </r>
  <r>
    <x v="1"/>
    <x v="28"/>
    <s v="Elementary Education"/>
    <s v="MAT"/>
    <n v="39"/>
    <n v="34"/>
    <n v="41"/>
    <n v="24"/>
    <n v="24"/>
    <n v="26"/>
    <n v="37"/>
    <n v="30"/>
    <n v="42"/>
    <n v="37"/>
    <n v="28"/>
    <n v="29"/>
    <n v="28"/>
    <n v="24"/>
    <n v="27"/>
    <n v="27"/>
    <n v="33"/>
    <n v="-6"/>
    <n v="-0.15384615384615385"/>
  </r>
  <r>
    <x v="1"/>
    <x v="29"/>
    <s v="Special Education"/>
    <s v="MAT"/>
    <n v="30"/>
    <n v="25"/>
    <n v="30"/>
    <n v="30"/>
    <n v="29"/>
    <n v="25"/>
    <n v="37"/>
    <n v="30"/>
    <n v="36"/>
    <n v="29"/>
    <n v="32"/>
    <n v="26"/>
    <n v="22"/>
    <n v="17"/>
    <n v="17"/>
    <n v="21"/>
    <n v="26"/>
    <n v="-4"/>
    <n v="-0.13333333333333333"/>
  </r>
  <r>
    <x v="1"/>
    <x v="30"/>
    <s v="Secondar Education "/>
    <s v="MAT"/>
    <m/>
    <m/>
    <m/>
    <m/>
    <m/>
    <m/>
    <m/>
    <m/>
    <m/>
    <m/>
    <m/>
    <m/>
    <m/>
    <m/>
    <m/>
    <m/>
    <n v="3"/>
    <n v="3"/>
    <m/>
  </r>
  <r>
    <x v="1"/>
    <x v="31"/>
    <s v="Secondary Edu in Social Studies  (teach out)"/>
    <s v="MAT"/>
    <n v="2"/>
    <n v="1"/>
    <n v="5"/>
    <n v="5"/>
    <n v="9"/>
    <n v="9"/>
    <n v="11"/>
    <n v="8"/>
    <n v="7"/>
    <n v="7"/>
    <n v="6"/>
    <n v="4"/>
    <n v="2"/>
    <n v="3"/>
    <n v="3"/>
    <n v="3"/>
    <n v="2"/>
    <n v="0"/>
    <n v="0"/>
  </r>
  <r>
    <x v="1"/>
    <x v="32"/>
    <s v="Secondary Edu in English (teach out)"/>
    <s v="MAT"/>
    <n v="4"/>
    <n v="4"/>
    <n v="3"/>
    <n v="6"/>
    <n v="6"/>
    <n v="4"/>
    <n v="7"/>
    <n v="7"/>
    <n v="9"/>
    <n v="5"/>
    <n v="11"/>
    <n v="8"/>
    <n v="6"/>
    <n v="5"/>
    <n v="5"/>
    <n v="3"/>
    <n v="3"/>
    <n v="-1"/>
    <n v="-0.25"/>
  </r>
  <r>
    <x v="1"/>
    <x v="33"/>
    <s v="TESOL"/>
    <s v="MAT"/>
    <n v="4"/>
    <n v="3"/>
    <n v="4"/>
    <n v="6"/>
    <n v="5"/>
    <n v="3"/>
    <n v="5"/>
    <n v="4"/>
    <n v="4"/>
    <n v="8"/>
    <n v="7"/>
    <n v="7"/>
    <n v="5"/>
    <n v="4"/>
    <n v="5"/>
    <n v="1"/>
    <n v="2"/>
    <n v="-2"/>
    <n v="-0.5"/>
  </r>
  <r>
    <x v="1"/>
    <x v="34"/>
    <s v="Curriculum and Instruction"/>
    <s v="MEd"/>
    <n v="9"/>
    <n v="13"/>
    <n v="26"/>
    <n v="24"/>
    <n v="31"/>
    <n v="30"/>
    <n v="29"/>
    <n v="21"/>
    <n v="34"/>
    <n v="35"/>
    <n v="35"/>
    <n v="34"/>
    <n v="34"/>
    <n v="28"/>
    <n v="30"/>
    <n v="25"/>
    <n v="29"/>
    <n v="20"/>
    <n v="2.2222222222222223"/>
  </r>
  <r>
    <x v="1"/>
    <x v="35"/>
    <s v="Reading"/>
    <s v="MEd"/>
    <n v="7"/>
    <n v="10"/>
    <n v="10"/>
    <n v="14"/>
    <n v="19"/>
    <n v="16"/>
    <n v="18"/>
    <n v="20"/>
    <n v="15"/>
    <n v="11"/>
    <n v="12"/>
    <n v="12"/>
    <n v="9"/>
    <n v="7"/>
    <n v="9"/>
    <n v="6"/>
    <n v="1"/>
    <n v="-6"/>
    <n v="-0.8571428571428571"/>
  </r>
  <r>
    <x v="1"/>
    <x v="33"/>
    <s v="TESOL"/>
    <s v="MEd"/>
    <n v="14"/>
    <n v="12"/>
    <n v="2"/>
    <n v="3"/>
    <n v="2"/>
    <n v="2"/>
    <n v="1"/>
    <n v="1"/>
    <n v="2"/>
    <n v="2"/>
    <n v="3"/>
    <n v="0"/>
    <n v="1"/>
    <n v="1"/>
    <n v="0"/>
    <n v="0"/>
    <n v="0"/>
    <n v="-14"/>
    <n v="-1"/>
  </r>
  <r>
    <x v="2"/>
    <x v="36"/>
    <s v="General Studies"/>
    <s v="AA"/>
    <n v="51"/>
    <n v="59"/>
    <n v="61"/>
    <n v="57"/>
    <n v="66"/>
    <n v="84"/>
    <n v="73"/>
    <n v="65"/>
    <n v="75"/>
    <n v="78"/>
    <n v="85"/>
    <n v="80"/>
    <n v="84"/>
    <n v="78"/>
    <n v="84"/>
    <n v="72"/>
    <n v="87"/>
    <n v="36"/>
    <n v="0.70588235294117652"/>
  </r>
  <r>
    <x v="2"/>
    <x v="37"/>
    <s v="Early Childhood Education"/>
    <s v="AA"/>
    <m/>
    <m/>
    <m/>
    <m/>
    <m/>
    <m/>
    <m/>
    <m/>
    <m/>
    <m/>
    <m/>
    <m/>
    <m/>
    <m/>
    <n v="6"/>
    <n v="25"/>
    <n v="18"/>
    <n v="18"/>
    <m/>
  </r>
  <r>
    <x v="2"/>
    <x v="4"/>
    <s v="Communication (teach out)"/>
    <s v="BA"/>
    <n v="26"/>
    <n v="21"/>
    <n v="19"/>
    <n v="15"/>
    <n v="23"/>
    <n v="23"/>
    <n v="22"/>
    <n v="22"/>
    <n v="21"/>
    <n v="23"/>
    <n v="38"/>
    <n v="31"/>
    <n v="40"/>
    <n v="42"/>
    <n v="32"/>
    <n v="29"/>
    <n v="29"/>
    <n v="3"/>
    <n v="0.11538461538461539"/>
  </r>
  <r>
    <x v="2"/>
    <x v="38"/>
    <s v="Journalism and Media Studies (launched FA15)"/>
    <s v="BA"/>
    <m/>
    <m/>
    <m/>
    <m/>
    <m/>
    <m/>
    <m/>
    <m/>
    <m/>
    <m/>
    <m/>
    <m/>
    <m/>
    <m/>
    <m/>
    <m/>
    <n v="2"/>
    <n v="2"/>
    <m/>
  </r>
  <r>
    <x v="2"/>
    <x v="36"/>
    <s v="General Studies "/>
    <s v="BA"/>
    <n v="23"/>
    <n v="25"/>
    <n v="24"/>
    <n v="18"/>
    <n v="19"/>
    <n v="19"/>
    <n v="11"/>
    <n v="15"/>
    <n v="8"/>
    <n v="8"/>
    <n v="14"/>
    <n v="16"/>
    <n v="16"/>
    <n v="16"/>
    <n v="13"/>
    <n v="17"/>
    <n v="13"/>
    <n v="-10"/>
    <n v="-0.43478260869565216"/>
  </r>
  <r>
    <x v="2"/>
    <x v="39"/>
    <s v="Accounting"/>
    <s v="BS"/>
    <m/>
    <m/>
    <m/>
    <m/>
    <m/>
    <m/>
    <m/>
    <m/>
    <m/>
    <m/>
    <m/>
    <m/>
    <m/>
    <n v="4"/>
    <n v="6"/>
    <n v="7"/>
    <n v="13"/>
    <n v="13"/>
    <m/>
  </r>
  <r>
    <x v="2"/>
    <x v="40"/>
    <s v="Hospitality Mgt."/>
    <s v="BS"/>
    <m/>
    <m/>
    <m/>
    <m/>
    <m/>
    <m/>
    <m/>
    <m/>
    <m/>
    <m/>
    <m/>
    <m/>
    <m/>
    <n v="0"/>
    <n v="5"/>
    <n v="3"/>
    <n v="2"/>
    <n v="2"/>
    <m/>
  </r>
  <r>
    <x v="2"/>
    <x v="17"/>
    <s v="Psychology (launched FA15_"/>
    <s v="BA"/>
    <m/>
    <m/>
    <m/>
    <m/>
    <m/>
    <m/>
    <m/>
    <m/>
    <m/>
    <m/>
    <m/>
    <m/>
    <m/>
    <m/>
    <m/>
    <m/>
    <n v="6"/>
    <n v="6"/>
    <m/>
  </r>
  <r>
    <x v="2"/>
    <x v="41"/>
    <s v="Human Resource Management"/>
    <s v="BS"/>
    <m/>
    <m/>
    <m/>
    <m/>
    <m/>
    <m/>
    <m/>
    <m/>
    <m/>
    <m/>
    <m/>
    <m/>
    <m/>
    <n v="5"/>
    <n v="8"/>
    <n v="14"/>
    <n v="27"/>
    <n v="27"/>
    <m/>
  </r>
  <r>
    <x v="2"/>
    <x v="37"/>
    <s v="Early Childhood Education"/>
    <s v="BA"/>
    <m/>
    <m/>
    <m/>
    <m/>
    <m/>
    <m/>
    <m/>
    <m/>
    <m/>
    <m/>
    <m/>
    <m/>
    <m/>
    <n v="5"/>
    <n v="20"/>
    <n v="25"/>
    <n v="29"/>
    <n v="29"/>
    <m/>
  </r>
  <r>
    <x v="2"/>
    <x v="42"/>
    <s v="Health Science"/>
    <s v="BS"/>
    <m/>
    <m/>
    <m/>
    <m/>
    <m/>
    <m/>
    <m/>
    <m/>
    <m/>
    <m/>
    <m/>
    <m/>
    <n v="7"/>
    <n v="12"/>
    <n v="8"/>
    <n v="11"/>
    <n v="10"/>
    <n v="10"/>
    <m/>
  </r>
  <r>
    <x v="2"/>
    <x v="43"/>
    <s v="Human Relations"/>
    <s v="BA"/>
    <n v="106"/>
    <n v="104"/>
    <n v="119"/>
    <n v="107"/>
    <n v="136"/>
    <n v="118"/>
    <n v="134"/>
    <n v="127"/>
    <n v="141"/>
    <n v="126"/>
    <n v="127"/>
    <n v="120"/>
    <n v="124"/>
    <n v="107"/>
    <n v="101"/>
    <n v="90"/>
    <n v="96"/>
    <n v="-10"/>
    <n v="-9.4339622641509441E-2"/>
  </r>
  <r>
    <x v="2"/>
    <x v="18"/>
    <s v="Criminal Justice"/>
    <s v="BS"/>
    <n v="11"/>
    <n v="11"/>
    <n v="20"/>
    <n v="26"/>
    <n v="46"/>
    <n v="49"/>
    <n v="63"/>
    <n v="64"/>
    <n v="73"/>
    <n v="72"/>
    <n v="72"/>
    <n v="64"/>
    <n v="66"/>
    <n v="67"/>
    <n v="57"/>
    <n v="62"/>
    <n v="49"/>
    <n v="38"/>
    <n v="3.4545454545454546"/>
  </r>
  <r>
    <x v="2"/>
    <x v="0"/>
    <s v="Business Administration"/>
    <s v="BS"/>
    <n v="53"/>
    <n v="82"/>
    <n v="91"/>
    <n v="98"/>
    <n v="103"/>
    <n v="107"/>
    <n v="102"/>
    <n v="92"/>
    <n v="96"/>
    <n v="103"/>
    <n v="94"/>
    <n v="87"/>
    <n v="89"/>
    <n v="83"/>
    <n v="68"/>
    <n v="56"/>
    <n v="53"/>
    <n v="0"/>
    <n v="0"/>
  </r>
  <r>
    <x v="2"/>
    <x v="44"/>
    <s v="Intending to Declare Nursing"/>
    <s v="BSN"/>
    <n v="3"/>
    <n v="27"/>
    <n v="70"/>
    <n v="84"/>
    <n v="91"/>
    <n v="95"/>
    <n v="94"/>
    <n v="111"/>
    <n v="136"/>
    <n v="132"/>
    <n v="174"/>
    <n v="133"/>
    <n v="102"/>
    <n v="71"/>
    <n v="48"/>
    <n v="32"/>
    <n v="25"/>
    <n v="22"/>
    <n v="7.333333333333333"/>
  </r>
  <r>
    <x v="2"/>
    <x v="45"/>
    <s v="Intending to Declare OTA"/>
    <s v="AAS"/>
    <m/>
    <m/>
    <m/>
    <m/>
    <m/>
    <m/>
    <m/>
    <m/>
    <m/>
    <m/>
    <m/>
    <m/>
    <m/>
    <m/>
    <n v="15"/>
    <n v="14"/>
    <n v="10"/>
    <n v="10"/>
    <m/>
  </r>
  <r>
    <x v="3"/>
    <x v="46"/>
    <s v="Communication (teach out)"/>
    <s v="MA"/>
    <n v="28"/>
    <n v="36"/>
    <n v="28"/>
    <n v="35"/>
    <n v="35"/>
    <n v="44"/>
    <n v="45"/>
    <n v="40"/>
    <n v="37"/>
    <n v="39"/>
    <n v="36"/>
    <n v="37"/>
    <n v="39"/>
    <n v="35"/>
    <n v="29"/>
    <n v="24"/>
    <n v="18"/>
    <n v="-10"/>
    <n v="-0.35714285714285715"/>
  </r>
  <r>
    <x v="3"/>
    <x v="47"/>
    <s v="Strategic Communication and Public Relations (launched FA15)"/>
    <s v="MA"/>
    <m/>
    <m/>
    <m/>
    <m/>
    <m/>
    <m/>
    <m/>
    <m/>
    <m/>
    <m/>
    <m/>
    <m/>
    <m/>
    <m/>
    <m/>
    <m/>
    <n v="8"/>
    <n v="8"/>
    <m/>
  </r>
  <r>
    <x v="3"/>
    <x v="48"/>
    <s v="Intelligence Security Studies (9)"/>
    <s v="MA"/>
    <n v="0"/>
    <n v="0"/>
    <n v="6"/>
    <n v="12"/>
    <n v="30"/>
    <n v="34"/>
    <n v="44"/>
    <n v="39"/>
    <n v="40"/>
    <n v="43"/>
    <n v="39"/>
    <n v="33"/>
    <n v="35"/>
    <n v="33"/>
    <n v="20"/>
    <n v="16"/>
    <n v="14"/>
    <n v="14"/>
    <m/>
  </r>
  <r>
    <x v="3"/>
    <x v="0"/>
    <s v="BUSINESS ADMINISTRATION TOTAL (10)"/>
    <s v="MBA"/>
    <n v="101"/>
    <e v="#REF!"/>
    <e v="#REF!"/>
    <n v="108"/>
    <n v="96"/>
    <n v="102"/>
    <n v="93"/>
    <n v="94"/>
    <n v="93"/>
    <n v="95"/>
    <n v="95"/>
    <n v="80"/>
    <n v="82"/>
    <n v="68"/>
    <n v="47"/>
    <n v="38"/>
    <n v="42"/>
    <n v="-59"/>
    <n v="-0.58415841584158412"/>
  </r>
  <r>
    <x v="3"/>
    <x v="49"/>
    <s v="MASTER SCIENCE ADMINISTRATION (11)"/>
    <s v="MSA"/>
    <n v="105"/>
    <n v="124"/>
    <n v="127"/>
    <n v="139"/>
    <n v="138"/>
    <n v="150"/>
    <n v="109"/>
    <n v="115"/>
    <n v="129"/>
    <n v="126"/>
    <n v="173"/>
    <n v="153"/>
    <n v="132"/>
    <n v="121"/>
    <n v="106"/>
    <n v="110"/>
    <n v="99"/>
    <n v="-6"/>
    <n v="-5.7142857142857141E-2"/>
  </r>
  <r>
    <x v="3"/>
    <x v="50"/>
    <s v="Federal Program Management"/>
    <s v="MSA"/>
    <n v="30"/>
    <n v="19"/>
    <n v="16"/>
    <m/>
    <m/>
    <m/>
    <n v="18"/>
    <n v="20"/>
    <n v="21"/>
    <n v="21"/>
    <n v="32"/>
    <n v="30"/>
    <n v="24"/>
    <n v="19"/>
    <n v="17"/>
    <n v="15"/>
    <n v="18"/>
    <n v="-12"/>
    <n v="-0.4"/>
  </r>
  <r>
    <x v="3"/>
    <x v="51"/>
    <s v="Human Resource Management"/>
    <s v="MSA"/>
    <n v="8"/>
    <n v="33"/>
    <n v="31"/>
    <m/>
    <m/>
    <m/>
    <n v="2"/>
    <n v="1"/>
    <n v="1"/>
    <n v="1"/>
    <n v="35"/>
    <n v="32"/>
    <n v="32"/>
    <n v="29"/>
    <n v="20"/>
    <n v="15"/>
    <n v="15"/>
    <n v="7"/>
    <n v="0.875"/>
  </r>
  <r>
    <x v="3"/>
    <x v="52"/>
    <s v="Non-Profit Management"/>
    <s v="MSA"/>
    <n v="16"/>
    <n v="15"/>
    <n v="16"/>
    <m/>
    <m/>
    <m/>
    <n v="15"/>
    <n v="13"/>
    <n v="25"/>
    <n v="24"/>
    <n v="30"/>
    <n v="26"/>
    <n v="19"/>
    <n v="22"/>
    <n v="21"/>
    <n v="24"/>
    <n v="16"/>
    <n v="0"/>
    <n v="0"/>
  </r>
  <r>
    <x v="3"/>
    <x v="53"/>
    <s v="Organization Development"/>
    <s v="MSA"/>
    <n v="18"/>
    <n v="33"/>
    <n v="34"/>
    <m/>
    <m/>
    <m/>
    <n v="37"/>
    <n v="33"/>
    <n v="40"/>
    <n v="35"/>
    <n v="35"/>
    <n v="27"/>
    <n v="22"/>
    <n v="23"/>
    <n v="20"/>
    <n v="24"/>
    <n v="23"/>
    <n v="5"/>
    <n v="0.27777777777777779"/>
  </r>
  <r>
    <x v="3"/>
    <x v="54"/>
    <s v="Organizational Management"/>
    <s v="MSA"/>
    <n v="13"/>
    <n v="1"/>
    <n v="1"/>
    <m/>
    <m/>
    <m/>
    <n v="0"/>
    <n v="0"/>
    <n v="0"/>
    <m/>
    <m/>
    <m/>
    <m/>
    <m/>
    <m/>
    <m/>
    <m/>
    <n v="-13"/>
    <n v="-1"/>
  </r>
  <r>
    <x v="3"/>
    <x v="55"/>
    <s v="Public and Community Health"/>
    <s v="MSA"/>
    <n v="20"/>
    <n v="23"/>
    <n v="29"/>
    <m/>
    <m/>
    <m/>
    <n v="37"/>
    <n v="48"/>
    <n v="42"/>
    <n v="45"/>
    <n v="41"/>
    <n v="38"/>
    <n v="35"/>
    <n v="28"/>
    <n v="28"/>
    <n v="32"/>
    <n v="27"/>
    <n v="7"/>
    <n v="0.35"/>
  </r>
  <r>
    <x v="4"/>
    <x v="56"/>
    <s v="Nursing (8)"/>
    <s v="BSN"/>
    <n v="30"/>
    <n v="31"/>
    <n v="41"/>
    <n v="59"/>
    <n v="77"/>
    <n v="90"/>
    <n v="115"/>
    <n v="170"/>
    <n v="205"/>
    <n v="221"/>
    <n v="250"/>
    <n v="220"/>
    <n v="223"/>
    <n v="186"/>
    <n v="156"/>
    <n v="113"/>
    <n v="115"/>
    <n v="85"/>
    <n v="2.8333333333333335"/>
  </r>
  <r>
    <x v="4"/>
    <x v="57"/>
    <s v="Nursing Candidates"/>
    <s v="BSN"/>
    <m/>
    <m/>
    <m/>
    <m/>
    <m/>
    <m/>
    <m/>
    <m/>
    <n v="28"/>
    <n v="17"/>
    <n v="30"/>
    <n v="10"/>
    <n v="6"/>
    <n v="2"/>
    <n v="3"/>
    <n v="2"/>
    <n v="4"/>
    <n v="4"/>
    <m/>
  </r>
  <r>
    <x v="4"/>
    <x v="58"/>
    <s v="Occupational Therapy Candidates"/>
    <m/>
    <m/>
    <m/>
    <m/>
    <m/>
    <m/>
    <m/>
    <m/>
    <m/>
    <m/>
    <m/>
    <m/>
    <m/>
    <m/>
    <m/>
    <n v="2"/>
    <m/>
    <n v="2"/>
    <n v="2"/>
    <m/>
  </r>
  <r>
    <x v="4"/>
    <x v="59"/>
    <s v="PreNursing Second Baccaulaureate"/>
    <m/>
    <m/>
    <m/>
    <m/>
    <m/>
    <m/>
    <m/>
    <m/>
    <m/>
    <m/>
    <n v="1"/>
    <n v="40"/>
    <n v="32"/>
    <n v="29"/>
    <n v="21"/>
    <n v="10"/>
    <n v="4"/>
    <n v="5"/>
    <n v="5"/>
    <m/>
  </r>
  <r>
    <x v="0"/>
    <x v="60"/>
    <s v="Nursing (4)"/>
    <s v="BSN"/>
    <n v="0"/>
    <m/>
    <m/>
    <m/>
    <m/>
    <m/>
    <m/>
    <m/>
    <m/>
    <m/>
    <n v="50"/>
    <n v="46"/>
    <n v="37"/>
    <n v="28"/>
    <n v="20"/>
    <n v="18"/>
    <n v="23"/>
    <n v="23"/>
    <m/>
  </r>
  <r>
    <x v="4"/>
    <x v="61"/>
    <m/>
    <m/>
    <m/>
    <m/>
    <m/>
    <m/>
    <m/>
    <m/>
    <m/>
    <m/>
    <m/>
    <m/>
    <n v="76"/>
    <n v="98"/>
    <n v="99"/>
    <n v="88"/>
    <n v="62"/>
    <n v="42"/>
    <n v="36"/>
    <n v="36"/>
    <m/>
  </r>
  <r>
    <x v="4"/>
    <x v="62"/>
    <m/>
    <m/>
    <m/>
    <m/>
    <m/>
    <m/>
    <m/>
    <m/>
    <m/>
    <m/>
    <m/>
    <n v="7"/>
    <n v="9"/>
    <n v="20"/>
    <n v="23"/>
    <n v="18"/>
    <n v="20"/>
    <n v="15"/>
    <n v="12"/>
    <n v="12"/>
    <m/>
  </r>
  <r>
    <x v="4"/>
    <x v="63"/>
    <s v="Occupational Therapy"/>
    <s v="AAS"/>
    <m/>
    <m/>
    <m/>
    <m/>
    <m/>
    <m/>
    <m/>
    <m/>
    <m/>
    <m/>
    <n v="3"/>
    <n v="9"/>
    <n v="29"/>
    <n v="29"/>
    <n v="39"/>
    <n v="32"/>
    <n v="33"/>
    <n v="33"/>
    <m/>
  </r>
  <r>
    <x v="4"/>
    <x v="64"/>
    <s v="Masters in Occupational Therapy- Launched FA15"/>
    <s v="MOT"/>
    <m/>
    <m/>
    <m/>
    <m/>
    <m/>
    <m/>
    <m/>
    <m/>
    <m/>
    <m/>
    <m/>
    <m/>
    <m/>
    <m/>
    <m/>
    <m/>
    <m/>
    <m/>
    <m/>
  </r>
  <r>
    <x v="4"/>
    <x v="65"/>
    <s v="Master of Science in Nursing- Administrative Track"/>
    <s v="MSN"/>
    <m/>
    <m/>
    <m/>
    <m/>
    <m/>
    <m/>
    <m/>
    <m/>
    <m/>
    <m/>
    <m/>
    <m/>
    <m/>
    <m/>
    <m/>
    <m/>
    <m/>
    <m/>
    <m/>
  </r>
  <r>
    <x v="4"/>
    <x v="66"/>
    <s v="Master of Sciecne in Nursing- Education Track"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" dataOnRows="1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 chartFormat="14">
  <location ref="A3:D20" firstHeaderRow="1" firstDataRow="2" firstDataCol="1" rowPageCount="1" colPageCount="1"/>
  <pivotFields count="23">
    <pivotField axis="axisCol" showAll="0">
      <items count="6">
        <item x="3"/>
        <item x="0"/>
        <item x="1"/>
        <item x="4"/>
        <item x="2"/>
        <item t="default"/>
      </items>
    </pivotField>
    <pivotField axis="axisPage" showAll="0">
      <items count="70">
        <item x="39"/>
        <item x="49"/>
        <item x="0"/>
        <item x="1"/>
        <item x="2"/>
        <item x="50"/>
        <item x="51"/>
        <item x="7"/>
        <item x="3"/>
        <item m="1" x="67"/>
        <item x="46"/>
        <item x="24"/>
        <item x="8"/>
        <item x="5"/>
        <item x="23"/>
        <item x="34"/>
        <item x="27"/>
        <item x="28"/>
        <item x="35"/>
        <item x="26"/>
        <item x="25"/>
        <item x="30"/>
        <item x="32"/>
        <item x="29"/>
        <item x="31"/>
        <item x="6"/>
        <item x="9"/>
        <item x="10"/>
        <item x="11"/>
        <item x="36"/>
        <item x="12"/>
        <item x="42"/>
        <item x="40"/>
        <item x="13"/>
        <item x="43"/>
        <item x="14"/>
        <item x="48"/>
        <item x="38"/>
        <item x="15"/>
        <item x="57"/>
        <item x="52"/>
        <item x="65"/>
        <item x="60"/>
        <item x="66"/>
        <item x="56"/>
        <item x="62"/>
        <item x="59"/>
        <item x="61"/>
        <item x="58"/>
        <item x="53"/>
        <item x="54"/>
        <item x="63"/>
        <item x="64"/>
        <item x="55"/>
        <item x="44"/>
        <item x="16"/>
        <item x="45"/>
        <item x="17"/>
        <item x="47"/>
        <item x="18"/>
        <item x="19"/>
        <item x="37"/>
        <item x="41"/>
        <item m="1" x="68"/>
        <item x="33"/>
        <item x="22"/>
        <item x="20"/>
        <item x="21"/>
        <item x="4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1">
    <field x="0"/>
  </colFields>
  <colItems count="3">
    <i>
      <x/>
    </i>
    <i>
      <x v="1"/>
    </i>
    <i>
      <x v="4"/>
    </i>
  </colItems>
  <pageFields count="1">
    <pageField fld="1" item="2" hier="-1"/>
  </pageFields>
  <dataFields count="16">
    <dataField name="Sum of S08" fld="5" baseField="0" baseItem="0"/>
    <dataField name="Sum of F08" fld="6" baseField="0" baseItem="0"/>
    <dataField name="Sum of S09" fld="7" baseField="0" baseItem="0"/>
    <dataField name="Sum of F09" fld="8" baseField="0" baseItem="0"/>
    <dataField name="Sum of S10" fld="9" baseField="0" baseItem="0"/>
    <dataField name="Sum of F10" fld="10" baseField="0" baseItem="0"/>
    <dataField name="Sum of S11" fld="11" baseField="0" baseItem="0"/>
    <dataField name="Sum of F11" fld="12" baseField="0" baseItem="0"/>
    <dataField name="Sum of S12" fld="13" baseField="0" baseItem="0"/>
    <dataField name="Sum of F12" fld="14" baseField="0" baseItem="0"/>
    <dataField name="Sum of S13" fld="15" baseField="0" baseItem="0"/>
    <dataField name="Sum of F13" fld="16" baseField="0" baseItem="0"/>
    <dataField name="Sum of S14" fld="17" baseField="0" baseItem="0"/>
    <dataField name="Sum of F14" fld="18" baseField="0" baseItem="0"/>
    <dataField name="Sum of S15" fld="19" baseField="0" baseItem="0"/>
    <dataField name="Sum of F15" fld="20" baseField="0" baseItem="0"/>
  </dataFields>
  <chartFormats count="4">
    <chartFormat chart="0" format="8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212"/>
  <sheetViews>
    <sheetView tabSelected="1" workbookViewId="0">
      <pane ySplit="2" topLeftCell="A69" activePane="bottomLeft" state="frozen"/>
      <selection pane="bottomLeft" activeCell="G77" sqref="G77"/>
    </sheetView>
  </sheetViews>
  <sheetFormatPr defaultColWidth="8.7109375" defaultRowHeight="12.75" x14ac:dyDescent="0.2"/>
  <cols>
    <col min="1" max="1" width="7" style="6" customWidth="1"/>
    <col min="2" max="2" width="7.28515625" style="6" customWidth="1"/>
    <col min="3" max="3" width="38.7109375" style="6" bestFit="1" customWidth="1"/>
    <col min="4" max="4" width="5.28515625" style="6" customWidth="1"/>
    <col min="5" max="5" width="5.42578125" style="6" customWidth="1"/>
    <col min="6" max="6" width="6.85546875" style="6" customWidth="1"/>
    <col min="7" max="7" width="6.140625" style="6" customWidth="1"/>
    <col min="8" max="8" width="3.85546875" style="6" customWidth="1"/>
    <col min="9" max="10" width="4.140625" style="6" customWidth="1"/>
    <col min="11" max="11" width="4" style="6" customWidth="1"/>
    <col min="12" max="13" width="4.42578125" style="6" customWidth="1"/>
    <col min="14" max="15" width="4.140625" style="6" customWidth="1"/>
    <col min="16" max="21" width="4" style="6" customWidth="1"/>
    <col min="22" max="22" width="4.5703125" style="6" customWidth="1"/>
    <col min="23" max="23" width="12.140625" style="7" customWidth="1"/>
    <col min="24" max="24" width="4.42578125" style="6" customWidth="1"/>
    <col min="25" max="30" width="3.42578125" style="6" customWidth="1"/>
    <col min="31" max="32" width="3.85546875" style="6" customWidth="1"/>
    <col min="33" max="33" width="3.42578125" style="6" customWidth="1"/>
    <col min="34" max="34" width="4.140625" style="6" customWidth="1"/>
    <col min="35" max="35" width="3.85546875" style="6" customWidth="1"/>
    <col min="36" max="39" width="4" style="6" customWidth="1"/>
    <col min="40" max="42" width="4.42578125" style="6" customWidth="1"/>
    <col min="43" max="43" width="4" style="6" customWidth="1"/>
    <col min="44" max="61" width="4.42578125" style="6" customWidth="1"/>
    <col min="62" max="62" width="5.28515625" style="6" customWidth="1"/>
    <col min="63" max="63" width="6.85546875" style="6" customWidth="1"/>
    <col min="64" max="64" width="4" style="6" customWidth="1"/>
    <col min="65" max="65" width="3.42578125" style="6" customWidth="1"/>
    <col min="66" max="67" width="4.140625" style="6" customWidth="1"/>
    <col min="68" max="72" width="4" style="6" customWidth="1"/>
    <col min="73" max="73" width="3.7109375" style="6" customWidth="1"/>
    <col min="74" max="74" width="4" style="6" customWidth="1"/>
    <col min="75" max="75" width="4.28515625" style="6" customWidth="1"/>
    <col min="76" max="76" width="4.42578125" style="6" customWidth="1"/>
    <col min="77" max="77" width="4" style="6" customWidth="1"/>
    <col min="78" max="78" width="4.28515625" style="6" customWidth="1"/>
    <col min="79" max="79" width="3.85546875" style="6" customWidth="1"/>
    <col min="80" max="80" width="4.28515625" style="6" customWidth="1"/>
    <col min="81" max="267" width="8.7109375" style="6"/>
    <col min="268" max="268" width="7" style="6" customWidth="1"/>
    <col min="269" max="269" width="7.28515625" style="6" customWidth="1"/>
    <col min="270" max="270" width="17.140625" style="6" customWidth="1"/>
    <col min="271" max="271" width="5.28515625" style="6" customWidth="1"/>
    <col min="272" max="272" width="5.42578125" style="6" customWidth="1"/>
    <col min="273" max="273" width="6.85546875" style="6" customWidth="1"/>
    <col min="274" max="274" width="6.140625" style="6" customWidth="1"/>
    <col min="275" max="275" width="3.85546875" style="6" customWidth="1"/>
    <col min="276" max="277" width="4.140625" style="6" customWidth="1"/>
    <col min="278" max="278" width="4" style="6" customWidth="1"/>
    <col min="279" max="280" width="4.42578125" style="6" customWidth="1"/>
    <col min="281" max="282" width="4.140625" style="6" customWidth="1"/>
    <col min="283" max="287" width="4" style="6" customWidth="1"/>
    <col min="288" max="288" width="12.140625" style="6" customWidth="1"/>
    <col min="289" max="289" width="4.42578125" style="6" customWidth="1"/>
    <col min="290" max="296" width="3.42578125" style="6" customWidth="1"/>
    <col min="297" max="297" width="4.140625" style="6" customWidth="1"/>
    <col min="298" max="298" width="3.85546875" style="6" customWidth="1"/>
    <col min="299" max="302" width="4" style="6" customWidth="1"/>
    <col min="303" max="305" width="4.42578125" style="6" customWidth="1"/>
    <col min="306" max="306" width="4" style="6" customWidth="1"/>
    <col min="307" max="317" width="4.42578125" style="6" customWidth="1"/>
    <col min="318" max="318" width="5.28515625" style="6" customWidth="1"/>
    <col min="319" max="319" width="6.85546875" style="6" customWidth="1"/>
    <col min="320" max="320" width="4" style="6" bestFit="1" customWidth="1"/>
    <col min="321" max="321" width="3.42578125" style="6" customWidth="1"/>
    <col min="322" max="323" width="4.140625" style="6" customWidth="1"/>
    <col min="324" max="326" width="4" style="6" customWidth="1"/>
    <col min="327" max="327" width="4" style="6" bestFit="1" customWidth="1"/>
    <col min="328" max="328" width="4" style="6" customWidth="1"/>
    <col min="329" max="329" width="3.7109375" style="6" customWidth="1"/>
    <col min="330" max="330" width="4" style="6" bestFit="1" customWidth="1"/>
    <col min="331" max="331" width="4.28515625" style="6" customWidth="1"/>
    <col min="332" max="332" width="4.42578125" style="6" customWidth="1"/>
    <col min="333" max="333" width="4" style="6" customWidth="1"/>
    <col min="334" max="334" width="4.28515625" style="6" customWidth="1"/>
    <col min="335" max="523" width="8.7109375" style="6"/>
    <col min="524" max="524" width="7" style="6" customWidth="1"/>
    <col min="525" max="525" width="7.28515625" style="6" customWidth="1"/>
    <col min="526" max="526" width="17.140625" style="6" customWidth="1"/>
    <col min="527" max="527" width="5.28515625" style="6" customWidth="1"/>
    <col min="528" max="528" width="5.42578125" style="6" customWidth="1"/>
    <col min="529" max="529" width="6.85546875" style="6" customWidth="1"/>
    <col min="530" max="530" width="6.140625" style="6" customWidth="1"/>
    <col min="531" max="531" width="3.85546875" style="6" customWidth="1"/>
    <col min="532" max="533" width="4.140625" style="6" customWidth="1"/>
    <col min="534" max="534" width="4" style="6" customWidth="1"/>
    <col min="535" max="536" width="4.42578125" style="6" customWidth="1"/>
    <col min="537" max="538" width="4.140625" style="6" customWidth="1"/>
    <col min="539" max="543" width="4" style="6" customWidth="1"/>
    <col min="544" max="544" width="12.140625" style="6" customWidth="1"/>
    <col min="545" max="545" width="4.42578125" style="6" customWidth="1"/>
    <col min="546" max="552" width="3.42578125" style="6" customWidth="1"/>
    <col min="553" max="553" width="4.140625" style="6" customWidth="1"/>
    <col min="554" max="554" width="3.85546875" style="6" customWidth="1"/>
    <col min="555" max="558" width="4" style="6" customWidth="1"/>
    <col min="559" max="561" width="4.42578125" style="6" customWidth="1"/>
    <col min="562" max="562" width="4" style="6" customWidth="1"/>
    <col min="563" max="573" width="4.42578125" style="6" customWidth="1"/>
    <col min="574" max="574" width="5.28515625" style="6" customWidth="1"/>
    <col min="575" max="575" width="6.85546875" style="6" customWidth="1"/>
    <col min="576" max="576" width="4" style="6" bestFit="1" customWidth="1"/>
    <col min="577" max="577" width="3.42578125" style="6" customWidth="1"/>
    <col min="578" max="579" width="4.140625" style="6" customWidth="1"/>
    <col min="580" max="582" width="4" style="6" customWidth="1"/>
    <col min="583" max="583" width="4" style="6" bestFit="1" customWidth="1"/>
    <col min="584" max="584" width="4" style="6" customWidth="1"/>
    <col min="585" max="585" width="3.7109375" style="6" customWidth="1"/>
    <col min="586" max="586" width="4" style="6" bestFit="1" customWidth="1"/>
    <col min="587" max="587" width="4.28515625" style="6" customWidth="1"/>
    <col min="588" max="588" width="4.42578125" style="6" customWidth="1"/>
    <col min="589" max="589" width="4" style="6" customWidth="1"/>
    <col min="590" max="590" width="4.28515625" style="6" customWidth="1"/>
    <col min="591" max="779" width="8.7109375" style="6"/>
    <col min="780" max="780" width="7" style="6" customWidth="1"/>
    <col min="781" max="781" width="7.28515625" style="6" customWidth="1"/>
    <col min="782" max="782" width="17.140625" style="6" customWidth="1"/>
    <col min="783" max="783" width="5.28515625" style="6" customWidth="1"/>
    <col min="784" max="784" width="5.42578125" style="6" customWidth="1"/>
    <col min="785" max="785" width="6.85546875" style="6" customWidth="1"/>
    <col min="786" max="786" width="6.140625" style="6" customWidth="1"/>
    <col min="787" max="787" width="3.85546875" style="6" customWidth="1"/>
    <col min="788" max="789" width="4.140625" style="6" customWidth="1"/>
    <col min="790" max="790" width="4" style="6" customWidth="1"/>
    <col min="791" max="792" width="4.42578125" style="6" customWidth="1"/>
    <col min="793" max="794" width="4.140625" style="6" customWidth="1"/>
    <col min="795" max="799" width="4" style="6" customWidth="1"/>
    <col min="800" max="800" width="12.140625" style="6" customWidth="1"/>
    <col min="801" max="801" width="4.42578125" style="6" customWidth="1"/>
    <col min="802" max="808" width="3.42578125" style="6" customWidth="1"/>
    <col min="809" max="809" width="4.140625" style="6" customWidth="1"/>
    <col min="810" max="810" width="3.85546875" style="6" customWidth="1"/>
    <col min="811" max="814" width="4" style="6" customWidth="1"/>
    <col min="815" max="817" width="4.42578125" style="6" customWidth="1"/>
    <col min="818" max="818" width="4" style="6" customWidth="1"/>
    <col min="819" max="829" width="4.42578125" style="6" customWidth="1"/>
    <col min="830" max="830" width="5.28515625" style="6" customWidth="1"/>
    <col min="831" max="831" width="6.85546875" style="6" customWidth="1"/>
    <col min="832" max="832" width="4" style="6" bestFit="1" customWidth="1"/>
    <col min="833" max="833" width="3.42578125" style="6" customWidth="1"/>
    <col min="834" max="835" width="4.140625" style="6" customWidth="1"/>
    <col min="836" max="838" width="4" style="6" customWidth="1"/>
    <col min="839" max="839" width="4" style="6" bestFit="1" customWidth="1"/>
    <col min="840" max="840" width="4" style="6" customWidth="1"/>
    <col min="841" max="841" width="3.7109375" style="6" customWidth="1"/>
    <col min="842" max="842" width="4" style="6" bestFit="1" customWidth="1"/>
    <col min="843" max="843" width="4.28515625" style="6" customWidth="1"/>
    <col min="844" max="844" width="4.42578125" style="6" customWidth="1"/>
    <col min="845" max="845" width="4" style="6" customWidth="1"/>
    <col min="846" max="846" width="4.28515625" style="6" customWidth="1"/>
    <col min="847" max="1035" width="8.7109375" style="6"/>
    <col min="1036" max="1036" width="7" style="6" customWidth="1"/>
    <col min="1037" max="1037" width="7.28515625" style="6" customWidth="1"/>
    <col min="1038" max="1038" width="17.140625" style="6" customWidth="1"/>
    <col min="1039" max="1039" width="5.28515625" style="6" customWidth="1"/>
    <col min="1040" max="1040" width="5.42578125" style="6" customWidth="1"/>
    <col min="1041" max="1041" width="6.85546875" style="6" customWidth="1"/>
    <col min="1042" max="1042" width="6.140625" style="6" customWidth="1"/>
    <col min="1043" max="1043" width="3.85546875" style="6" customWidth="1"/>
    <col min="1044" max="1045" width="4.140625" style="6" customWidth="1"/>
    <col min="1046" max="1046" width="4" style="6" customWidth="1"/>
    <col min="1047" max="1048" width="4.42578125" style="6" customWidth="1"/>
    <col min="1049" max="1050" width="4.140625" style="6" customWidth="1"/>
    <col min="1051" max="1055" width="4" style="6" customWidth="1"/>
    <col min="1056" max="1056" width="12.140625" style="6" customWidth="1"/>
    <col min="1057" max="1057" width="4.42578125" style="6" customWidth="1"/>
    <col min="1058" max="1064" width="3.42578125" style="6" customWidth="1"/>
    <col min="1065" max="1065" width="4.140625" style="6" customWidth="1"/>
    <col min="1066" max="1066" width="3.85546875" style="6" customWidth="1"/>
    <col min="1067" max="1070" width="4" style="6" customWidth="1"/>
    <col min="1071" max="1073" width="4.42578125" style="6" customWidth="1"/>
    <col min="1074" max="1074" width="4" style="6" customWidth="1"/>
    <col min="1075" max="1085" width="4.42578125" style="6" customWidth="1"/>
    <col min="1086" max="1086" width="5.28515625" style="6" customWidth="1"/>
    <col min="1087" max="1087" width="6.85546875" style="6" customWidth="1"/>
    <col min="1088" max="1088" width="4" style="6" bestFit="1" customWidth="1"/>
    <col min="1089" max="1089" width="3.42578125" style="6" customWidth="1"/>
    <col min="1090" max="1091" width="4.140625" style="6" customWidth="1"/>
    <col min="1092" max="1094" width="4" style="6" customWidth="1"/>
    <col min="1095" max="1095" width="4" style="6" bestFit="1" customWidth="1"/>
    <col min="1096" max="1096" width="4" style="6" customWidth="1"/>
    <col min="1097" max="1097" width="3.7109375" style="6" customWidth="1"/>
    <col min="1098" max="1098" width="4" style="6" bestFit="1" customWidth="1"/>
    <col min="1099" max="1099" width="4.28515625" style="6" customWidth="1"/>
    <col min="1100" max="1100" width="4.42578125" style="6" customWidth="1"/>
    <col min="1101" max="1101" width="4" style="6" customWidth="1"/>
    <col min="1102" max="1102" width="4.28515625" style="6" customWidth="1"/>
    <col min="1103" max="1291" width="8.7109375" style="6"/>
    <col min="1292" max="1292" width="7" style="6" customWidth="1"/>
    <col min="1293" max="1293" width="7.28515625" style="6" customWidth="1"/>
    <col min="1294" max="1294" width="17.140625" style="6" customWidth="1"/>
    <col min="1295" max="1295" width="5.28515625" style="6" customWidth="1"/>
    <col min="1296" max="1296" width="5.42578125" style="6" customWidth="1"/>
    <col min="1297" max="1297" width="6.85546875" style="6" customWidth="1"/>
    <col min="1298" max="1298" width="6.140625" style="6" customWidth="1"/>
    <col min="1299" max="1299" width="3.85546875" style="6" customWidth="1"/>
    <col min="1300" max="1301" width="4.140625" style="6" customWidth="1"/>
    <col min="1302" max="1302" width="4" style="6" customWidth="1"/>
    <col min="1303" max="1304" width="4.42578125" style="6" customWidth="1"/>
    <col min="1305" max="1306" width="4.140625" style="6" customWidth="1"/>
    <col min="1307" max="1311" width="4" style="6" customWidth="1"/>
    <col min="1312" max="1312" width="12.140625" style="6" customWidth="1"/>
    <col min="1313" max="1313" width="4.42578125" style="6" customWidth="1"/>
    <col min="1314" max="1320" width="3.42578125" style="6" customWidth="1"/>
    <col min="1321" max="1321" width="4.140625" style="6" customWidth="1"/>
    <col min="1322" max="1322" width="3.85546875" style="6" customWidth="1"/>
    <col min="1323" max="1326" width="4" style="6" customWidth="1"/>
    <col min="1327" max="1329" width="4.42578125" style="6" customWidth="1"/>
    <col min="1330" max="1330" width="4" style="6" customWidth="1"/>
    <col min="1331" max="1341" width="4.42578125" style="6" customWidth="1"/>
    <col min="1342" max="1342" width="5.28515625" style="6" customWidth="1"/>
    <col min="1343" max="1343" width="6.85546875" style="6" customWidth="1"/>
    <col min="1344" max="1344" width="4" style="6" bestFit="1" customWidth="1"/>
    <col min="1345" max="1345" width="3.42578125" style="6" customWidth="1"/>
    <col min="1346" max="1347" width="4.140625" style="6" customWidth="1"/>
    <col min="1348" max="1350" width="4" style="6" customWidth="1"/>
    <col min="1351" max="1351" width="4" style="6" bestFit="1" customWidth="1"/>
    <col min="1352" max="1352" width="4" style="6" customWidth="1"/>
    <col min="1353" max="1353" width="3.7109375" style="6" customWidth="1"/>
    <col min="1354" max="1354" width="4" style="6" bestFit="1" customWidth="1"/>
    <col min="1355" max="1355" width="4.28515625" style="6" customWidth="1"/>
    <col min="1356" max="1356" width="4.42578125" style="6" customWidth="1"/>
    <col min="1357" max="1357" width="4" style="6" customWidth="1"/>
    <col min="1358" max="1358" width="4.28515625" style="6" customWidth="1"/>
    <col min="1359" max="1547" width="8.7109375" style="6"/>
    <col min="1548" max="1548" width="7" style="6" customWidth="1"/>
    <col min="1549" max="1549" width="7.28515625" style="6" customWidth="1"/>
    <col min="1550" max="1550" width="17.140625" style="6" customWidth="1"/>
    <col min="1551" max="1551" width="5.28515625" style="6" customWidth="1"/>
    <col min="1552" max="1552" width="5.42578125" style="6" customWidth="1"/>
    <col min="1553" max="1553" width="6.85546875" style="6" customWidth="1"/>
    <col min="1554" max="1554" width="6.140625" style="6" customWidth="1"/>
    <col min="1555" max="1555" width="3.85546875" style="6" customWidth="1"/>
    <col min="1556" max="1557" width="4.140625" style="6" customWidth="1"/>
    <col min="1558" max="1558" width="4" style="6" customWidth="1"/>
    <col min="1559" max="1560" width="4.42578125" style="6" customWidth="1"/>
    <col min="1561" max="1562" width="4.140625" style="6" customWidth="1"/>
    <col min="1563" max="1567" width="4" style="6" customWidth="1"/>
    <col min="1568" max="1568" width="12.140625" style="6" customWidth="1"/>
    <col min="1569" max="1569" width="4.42578125" style="6" customWidth="1"/>
    <col min="1570" max="1576" width="3.42578125" style="6" customWidth="1"/>
    <col min="1577" max="1577" width="4.140625" style="6" customWidth="1"/>
    <col min="1578" max="1578" width="3.85546875" style="6" customWidth="1"/>
    <col min="1579" max="1582" width="4" style="6" customWidth="1"/>
    <col min="1583" max="1585" width="4.42578125" style="6" customWidth="1"/>
    <col min="1586" max="1586" width="4" style="6" customWidth="1"/>
    <col min="1587" max="1597" width="4.42578125" style="6" customWidth="1"/>
    <col min="1598" max="1598" width="5.28515625" style="6" customWidth="1"/>
    <col min="1599" max="1599" width="6.85546875" style="6" customWidth="1"/>
    <col min="1600" max="1600" width="4" style="6" bestFit="1" customWidth="1"/>
    <col min="1601" max="1601" width="3.42578125" style="6" customWidth="1"/>
    <col min="1602" max="1603" width="4.140625" style="6" customWidth="1"/>
    <col min="1604" max="1606" width="4" style="6" customWidth="1"/>
    <col min="1607" max="1607" width="4" style="6" bestFit="1" customWidth="1"/>
    <col min="1608" max="1608" width="4" style="6" customWidth="1"/>
    <col min="1609" max="1609" width="3.7109375" style="6" customWidth="1"/>
    <col min="1610" max="1610" width="4" style="6" bestFit="1" customWidth="1"/>
    <col min="1611" max="1611" width="4.28515625" style="6" customWidth="1"/>
    <col min="1612" max="1612" width="4.42578125" style="6" customWidth="1"/>
    <col min="1613" max="1613" width="4" style="6" customWidth="1"/>
    <col min="1614" max="1614" width="4.28515625" style="6" customWidth="1"/>
    <col min="1615" max="1803" width="8.7109375" style="6"/>
    <col min="1804" max="1804" width="7" style="6" customWidth="1"/>
    <col min="1805" max="1805" width="7.28515625" style="6" customWidth="1"/>
    <col min="1806" max="1806" width="17.140625" style="6" customWidth="1"/>
    <col min="1807" max="1807" width="5.28515625" style="6" customWidth="1"/>
    <col min="1808" max="1808" width="5.42578125" style="6" customWidth="1"/>
    <col min="1809" max="1809" width="6.85546875" style="6" customWidth="1"/>
    <col min="1810" max="1810" width="6.140625" style="6" customWidth="1"/>
    <col min="1811" max="1811" width="3.85546875" style="6" customWidth="1"/>
    <col min="1812" max="1813" width="4.140625" style="6" customWidth="1"/>
    <col min="1814" max="1814" width="4" style="6" customWidth="1"/>
    <col min="1815" max="1816" width="4.42578125" style="6" customWidth="1"/>
    <col min="1817" max="1818" width="4.140625" style="6" customWidth="1"/>
    <col min="1819" max="1823" width="4" style="6" customWidth="1"/>
    <col min="1824" max="1824" width="12.140625" style="6" customWidth="1"/>
    <col min="1825" max="1825" width="4.42578125" style="6" customWidth="1"/>
    <col min="1826" max="1832" width="3.42578125" style="6" customWidth="1"/>
    <col min="1833" max="1833" width="4.140625" style="6" customWidth="1"/>
    <col min="1834" max="1834" width="3.85546875" style="6" customWidth="1"/>
    <col min="1835" max="1838" width="4" style="6" customWidth="1"/>
    <col min="1839" max="1841" width="4.42578125" style="6" customWidth="1"/>
    <col min="1842" max="1842" width="4" style="6" customWidth="1"/>
    <col min="1843" max="1853" width="4.42578125" style="6" customWidth="1"/>
    <col min="1854" max="1854" width="5.28515625" style="6" customWidth="1"/>
    <col min="1855" max="1855" width="6.85546875" style="6" customWidth="1"/>
    <col min="1856" max="1856" width="4" style="6" bestFit="1" customWidth="1"/>
    <col min="1857" max="1857" width="3.42578125" style="6" customWidth="1"/>
    <col min="1858" max="1859" width="4.140625" style="6" customWidth="1"/>
    <col min="1860" max="1862" width="4" style="6" customWidth="1"/>
    <col min="1863" max="1863" width="4" style="6" bestFit="1" customWidth="1"/>
    <col min="1864" max="1864" width="4" style="6" customWidth="1"/>
    <col min="1865" max="1865" width="3.7109375" style="6" customWidth="1"/>
    <col min="1866" max="1866" width="4" style="6" bestFit="1" customWidth="1"/>
    <col min="1867" max="1867" width="4.28515625" style="6" customWidth="1"/>
    <col min="1868" max="1868" width="4.42578125" style="6" customWidth="1"/>
    <col min="1869" max="1869" width="4" style="6" customWidth="1"/>
    <col min="1870" max="1870" width="4.28515625" style="6" customWidth="1"/>
    <col min="1871" max="2059" width="8.7109375" style="6"/>
    <col min="2060" max="2060" width="7" style="6" customWidth="1"/>
    <col min="2061" max="2061" width="7.28515625" style="6" customWidth="1"/>
    <col min="2062" max="2062" width="17.140625" style="6" customWidth="1"/>
    <col min="2063" max="2063" width="5.28515625" style="6" customWidth="1"/>
    <col min="2064" max="2064" width="5.42578125" style="6" customWidth="1"/>
    <col min="2065" max="2065" width="6.85546875" style="6" customWidth="1"/>
    <col min="2066" max="2066" width="6.140625" style="6" customWidth="1"/>
    <col min="2067" max="2067" width="3.85546875" style="6" customWidth="1"/>
    <col min="2068" max="2069" width="4.140625" style="6" customWidth="1"/>
    <col min="2070" max="2070" width="4" style="6" customWidth="1"/>
    <col min="2071" max="2072" width="4.42578125" style="6" customWidth="1"/>
    <col min="2073" max="2074" width="4.140625" style="6" customWidth="1"/>
    <col min="2075" max="2079" width="4" style="6" customWidth="1"/>
    <col min="2080" max="2080" width="12.140625" style="6" customWidth="1"/>
    <col min="2081" max="2081" width="4.42578125" style="6" customWidth="1"/>
    <col min="2082" max="2088" width="3.42578125" style="6" customWidth="1"/>
    <col min="2089" max="2089" width="4.140625" style="6" customWidth="1"/>
    <col min="2090" max="2090" width="3.85546875" style="6" customWidth="1"/>
    <col min="2091" max="2094" width="4" style="6" customWidth="1"/>
    <col min="2095" max="2097" width="4.42578125" style="6" customWidth="1"/>
    <col min="2098" max="2098" width="4" style="6" customWidth="1"/>
    <col min="2099" max="2109" width="4.42578125" style="6" customWidth="1"/>
    <col min="2110" max="2110" width="5.28515625" style="6" customWidth="1"/>
    <col min="2111" max="2111" width="6.85546875" style="6" customWidth="1"/>
    <col min="2112" max="2112" width="4" style="6" bestFit="1" customWidth="1"/>
    <col min="2113" max="2113" width="3.42578125" style="6" customWidth="1"/>
    <col min="2114" max="2115" width="4.140625" style="6" customWidth="1"/>
    <col min="2116" max="2118" width="4" style="6" customWidth="1"/>
    <col min="2119" max="2119" width="4" style="6" bestFit="1" customWidth="1"/>
    <col min="2120" max="2120" width="4" style="6" customWidth="1"/>
    <col min="2121" max="2121" width="3.7109375" style="6" customWidth="1"/>
    <col min="2122" max="2122" width="4" style="6" bestFit="1" customWidth="1"/>
    <col min="2123" max="2123" width="4.28515625" style="6" customWidth="1"/>
    <col min="2124" max="2124" width="4.42578125" style="6" customWidth="1"/>
    <col min="2125" max="2125" width="4" style="6" customWidth="1"/>
    <col min="2126" max="2126" width="4.28515625" style="6" customWidth="1"/>
    <col min="2127" max="2315" width="8.7109375" style="6"/>
    <col min="2316" max="2316" width="7" style="6" customWidth="1"/>
    <col min="2317" max="2317" width="7.28515625" style="6" customWidth="1"/>
    <col min="2318" max="2318" width="17.140625" style="6" customWidth="1"/>
    <col min="2319" max="2319" width="5.28515625" style="6" customWidth="1"/>
    <col min="2320" max="2320" width="5.42578125" style="6" customWidth="1"/>
    <col min="2321" max="2321" width="6.85546875" style="6" customWidth="1"/>
    <col min="2322" max="2322" width="6.140625" style="6" customWidth="1"/>
    <col min="2323" max="2323" width="3.85546875" style="6" customWidth="1"/>
    <col min="2324" max="2325" width="4.140625" style="6" customWidth="1"/>
    <col min="2326" max="2326" width="4" style="6" customWidth="1"/>
    <col min="2327" max="2328" width="4.42578125" style="6" customWidth="1"/>
    <col min="2329" max="2330" width="4.140625" style="6" customWidth="1"/>
    <col min="2331" max="2335" width="4" style="6" customWidth="1"/>
    <col min="2336" max="2336" width="12.140625" style="6" customWidth="1"/>
    <col min="2337" max="2337" width="4.42578125" style="6" customWidth="1"/>
    <col min="2338" max="2344" width="3.42578125" style="6" customWidth="1"/>
    <col min="2345" max="2345" width="4.140625" style="6" customWidth="1"/>
    <col min="2346" max="2346" width="3.85546875" style="6" customWidth="1"/>
    <col min="2347" max="2350" width="4" style="6" customWidth="1"/>
    <col min="2351" max="2353" width="4.42578125" style="6" customWidth="1"/>
    <col min="2354" max="2354" width="4" style="6" customWidth="1"/>
    <col min="2355" max="2365" width="4.42578125" style="6" customWidth="1"/>
    <col min="2366" max="2366" width="5.28515625" style="6" customWidth="1"/>
    <col min="2367" max="2367" width="6.85546875" style="6" customWidth="1"/>
    <col min="2368" max="2368" width="4" style="6" bestFit="1" customWidth="1"/>
    <col min="2369" max="2369" width="3.42578125" style="6" customWidth="1"/>
    <col min="2370" max="2371" width="4.140625" style="6" customWidth="1"/>
    <col min="2372" max="2374" width="4" style="6" customWidth="1"/>
    <col min="2375" max="2375" width="4" style="6" bestFit="1" customWidth="1"/>
    <col min="2376" max="2376" width="4" style="6" customWidth="1"/>
    <col min="2377" max="2377" width="3.7109375" style="6" customWidth="1"/>
    <col min="2378" max="2378" width="4" style="6" bestFit="1" customWidth="1"/>
    <col min="2379" max="2379" width="4.28515625" style="6" customWidth="1"/>
    <col min="2380" max="2380" width="4.42578125" style="6" customWidth="1"/>
    <col min="2381" max="2381" width="4" style="6" customWidth="1"/>
    <col min="2382" max="2382" width="4.28515625" style="6" customWidth="1"/>
    <col min="2383" max="2571" width="8.7109375" style="6"/>
    <col min="2572" max="2572" width="7" style="6" customWidth="1"/>
    <col min="2573" max="2573" width="7.28515625" style="6" customWidth="1"/>
    <col min="2574" max="2574" width="17.140625" style="6" customWidth="1"/>
    <col min="2575" max="2575" width="5.28515625" style="6" customWidth="1"/>
    <col min="2576" max="2576" width="5.42578125" style="6" customWidth="1"/>
    <col min="2577" max="2577" width="6.85546875" style="6" customWidth="1"/>
    <col min="2578" max="2578" width="6.140625" style="6" customWidth="1"/>
    <col min="2579" max="2579" width="3.85546875" style="6" customWidth="1"/>
    <col min="2580" max="2581" width="4.140625" style="6" customWidth="1"/>
    <col min="2582" max="2582" width="4" style="6" customWidth="1"/>
    <col min="2583" max="2584" width="4.42578125" style="6" customWidth="1"/>
    <col min="2585" max="2586" width="4.140625" style="6" customWidth="1"/>
    <col min="2587" max="2591" width="4" style="6" customWidth="1"/>
    <col min="2592" max="2592" width="12.140625" style="6" customWidth="1"/>
    <col min="2593" max="2593" width="4.42578125" style="6" customWidth="1"/>
    <col min="2594" max="2600" width="3.42578125" style="6" customWidth="1"/>
    <col min="2601" max="2601" width="4.140625" style="6" customWidth="1"/>
    <col min="2602" max="2602" width="3.85546875" style="6" customWidth="1"/>
    <col min="2603" max="2606" width="4" style="6" customWidth="1"/>
    <col min="2607" max="2609" width="4.42578125" style="6" customWidth="1"/>
    <col min="2610" max="2610" width="4" style="6" customWidth="1"/>
    <col min="2611" max="2621" width="4.42578125" style="6" customWidth="1"/>
    <col min="2622" max="2622" width="5.28515625" style="6" customWidth="1"/>
    <col min="2623" max="2623" width="6.85546875" style="6" customWidth="1"/>
    <col min="2624" max="2624" width="4" style="6" bestFit="1" customWidth="1"/>
    <col min="2625" max="2625" width="3.42578125" style="6" customWidth="1"/>
    <col min="2626" max="2627" width="4.140625" style="6" customWidth="1"/>
    <col min="2628" max="2630" width="4" style="6" customWidth="1"/>
    <col min="2631" max="2631" width="4" style="6" bestFit="1" customWidth="1"/>
    <col min="2632" max="2632" width="4" style="6" customWidth="1"/>
    <col min="2633" max="2633" width="3.7109375" style="6" customWidth="1"/>
    <col min="2634" max="2634" width="4" style="6" bestFit="1" customWidth="1"/>
    <col min="2635" max="2635" width="4.28515625" style="6" customWidth="1"/>
    <col min="2636" max="2636" width="4.42578125" style="6" customWidth="1"/>
    <col min="2637" max="2637" width="4" style="6" customWidth="1"/>
    <col min="2638" max="2638" width="4.28515625" style="6" customWidth="1"/>
    <col min="2639" max="2827" width="8.7109375" style="6"/>
    <col min="2828" max="2828" width="7" style="6" customWidth="1"/>
    <col min="2829" max="2829" width="7.28515625" style="6" customWidth="1"/>
    <col min="2830" max="2830" width="17.140625" style="6" customWidth="1"/>
    <col min="2831" max="2831" width="5.28515625" style="6" customWidth="1"/>
    <col min="2832" max="2832" width="5.42578125" style="6" customWidth="1"/>
    <col min="2833" max="2833" width="6.85546875" style="6" customWidth="1"/>
    <col min="2834" max="2834" width="6.140625" style="6" customWidth="1"/>
    <col min="2835" max="2835" width="3.85546875" style="6" customWidth="1"/>
    <col min="2836" max="2837" width="4.140625" style="6" customWidth="1"/>
    <col min="2838" max="2838" width="4" style="6" customWidth="1"/>
    <col min="2839" max="2840" width="4.42578125" style="6" customWidth="1"/>
    <col min="2841" max="2842" width="4.140625" style="6" customWidth="1"/>
    <col min="2843" max="2847" width="4" style="6" customWidth="1"/>
    <col min="2848" max="2848" width="12.140625" style="6" customWidth="1"/>
    <col min="2849" max="2849" width="4.42578125" style="6" customWidth="1"/>
    <col min="2850" max="2856" width="3.42578125" style="6" customWidth="1"/>
    <col min="2857" max="2857" width="4.140625" style="6" customWidth="1"/>
    <col min="2858" max="2858" width="3.85546875" style="6" customWidth="1"/>
    <col min="2859" max="2862" width="4" style="6" customWidth="1"/>
    <col min="2863" max="2865" width="4.42578125" style="6" customWidth="1"/>
    <col min="2866" max="2866" width="4" style="6" customWidth="1"/>
    <col min="2867" max="2877" width="4.42578125" style="6" customWidth="1"/>
    <col min="2878" max="2878" width="5.28515625" style="6" customWidth="1"/>
    <col min="2879" max="2879" width="6.85546875" style="6" customWidth="1"/>
    <col min="2880" max="2880" width="4" style="6" bestFit="1" customWidth="1"/>
    <col min="2881" max="2881" width="3.42578125" style="6" customWidth="1"/>
    <col min="2882" max="2883" width="4.140625" style="6" customWidth="1"/>
    <col min="2884" max="2886" width="4" style="6" customWidth="1"/>
    <col min="2887" max="2887" width="4" style="6" bestFit="1" customWidth="1"/>
    <col min="2888" max="2888" width="4" style="6" customWidth="1"/>
    <col min="2889" max="2889" width="3.7109375" style="6" customWidth="1"/>
    <col min="2890" max="2890" width="4" style="6" bestFit="1" customWidth="1"/>
    <col min="2891" max="2891" width="4.28515625" style="6" customWidth="1"/>
    <col min="2892" max="2892" width="4.42578125" style="6" customWidth="1"/>
    <col min="2893" max="2893" width="4" style="6" customWidth="1"/>
    <col min="2894" max="2894" width="4.28515625" style="6" customWidth="1"/>
    <col min="2895" max="3083" width="8.7109375" style="6"/>
    <col min="3084" max="3084" width="7" style="6" customWidth="1"/>
    <col min="3085" max="3085" width="7.28515625" style="6" customWidth="1"/>
    <col min="3086" max="3086" width="17.140625" style="6" customWidth="1"/>
    <col min="3087" max="3087" width="5.28515625" style="6" customWidth="1"/>
    <col min="3088" max="3088" width="5.42578125" style="6" customWidth="1"/>
    <col min="3089" max="3089" width="6.85546875" style="6" customWidth="1"/>
    <col min="3090" max="3090" width="6.140625" style="6" customWidth="1"/>
    <col min="3091" max="3091" width="3.85546875" style="6" customWidth="1"/>
    <col min="3092" max="3093" width="4.140625" style="6" customWidth="1"/>
    <col min="3094" max="3094" width="4" style="6" customWidth="1"/>
    <col min="3095" max="3096" width="4.42578125" style="6" customWidth="1"/>
    <col min="3097" max="3098" width="4.140625" style="6" customWidth="1"/>
    <col min="3099" max="3103" width="4" style="6" customWidth="1"/>
    <col min="3104" max="3104" width="12.140625" style="6" customWidth="1"/>
    <col min="3105" max="3105" width="4.42578125" style="6" customWidth="1"/>
    <col min="3106" max="3112" width="3.42578125" style="6" customWidth="1"/>
    <col min="3113" max="3113" width="4.140625" style="6" customWidth="1"/>
    <col min="3114" max="3114" width="3.85546875" style="6" customWidth="1"/>
    <col min="3115" max="3118" width="4" style="6" customWidth="1"/>
    <col min="3119" max="3121" width="4.42578125" style="6" customWidth="1"/>
    <col min="3122" max="3122" width="4" style="6" customWidth="1"/>
    <col min="3123" max="3133" width="4.42578125" style="6" customWidth="1"/>
    <col min="3134" max="3134" width="5.28515625" style="6" customWidth="1"/>
    <col min="3135" max="3135" width="6.85546875" style="6" customWidth="1"/>
    <col min="3136" max="3136" width="4" style="6" bestFit="1" customWidth="1"/>
    <col min="3137" max="3137" width="3.42578125" style="6" customWidth="1"/>
    <col min="3138" max="3139" width="4.140625" style="6" customWidth="1"/>
    <col min="3140" max="3142" width="4" style="6" customWidth="1"/>
    <col min="3143" max="3143" width="4" style="6" bestFit="1" customWidth="1"/>
    <col min="3144" max="3144" width="4" style="6" customWidth="1"/>
    <col min="3145" max="3145" width="3.7109375" style="6" customWidth="1"/>
    <col min="3146" max="3146" width="4" style="6" bestFit="1" customWidth="1"/>
    <col min="3147" max="3147" width="4.28515625" style="6" customWidth="1"/>
    <col min="3148" max="3148" width="4.42578125" style="6" customWidth="1"/>
    <col min="3149" max="3149" width="4" style="6" customWidth="1"/>
    <col min="3150" max="3150" width="4.28515625" style="6" customWidth="1"/>
    <col min="3151" max="3339" width="8.7109375" style="6"/>
    <col min="3340" max="3340" width="7" style="6" customWidth="1"/>
    <col min="3341" max="3341" width="7.28515625" style="6" customWidth="1"/>
    <col min="3342" max="3342" width="17.140625" style="6" customWidth="1"/>
    <col min="3343" max="3343" width="5.28515625" style="6" customWidth="1"/>
    <col min="3344" max="3344" width="5.42578125" style="6" customWidth="1"/>
    <col min="3345" max="3345" width="6.85546875" style="6" customWidth="1"/>
    <col min="3346" max="3346" width="6.140625" style="6" customWidth="1"/>
    <col min="3347" max="3347" width="3.85546875" style="6" customWidth="1"/>
    <col min="3348" max="3349" width="4.140625" style="6" customWidth="1"/>
    <col min="3350" max="3350" width="4" style="6" customWidth="1"/>
    <col min="3351" max="3352" width="4.42578125" style="6" customWidth="1"/>
    <col min="3353" max="3354" width="4.140625" style="6" customWidth="1"/>
    <col min="3355" max="3359" width="4" style="6" customWidth="1"/>
    <col min="3360" max="3360" width="12.140625" style="6" customWidth="1"/>
    <col min="3361" max="3361" width="4.42578125" style="6" customWidth="1"/>
    <col min="3362" max="3368" width="3.42578125" style="6" customWidth="1"/>
    <col min="3369" max="3369" width="4.140625" style="6" customWidth="1"/>
    <col min="3370" max="3370" width="3.85546875" style="6" customWidth="1"/>
    <col min="3371" max="3374" width="4" style="6" customWidth="1"/>
    <col min="3375" max="3377" width="4.42578125" style="6" customWidth="1"/>
    <col min="3378" max="3378" width="4" style="6" customWidth="1"/>
    <col min="3379" max="3389" width="4.42578125" style="6" customWidth="1"/>
    <col min="3390" max="3390" width="5.28515625" style="6" customWidth="1"/>
    <col min="3391" max="3391" width="6.85546875" style="6" customWidth="1"/>
    <col min="3392" max="3392" width="4" style="6" bestFit="1" customWidth="1"/>
    <col min="3393" max="3393" width="3.42578125" style="6" customWidth="1"/>
    <col min="3394" max="3395" width="4.140625" style="6" customWidth="1"/>
    <col min="3396" max="3398" width="4" style="6" customWidth="1"/>
    <col min="3399" max="3399" width="4" style="6" bestFit="1" customWidth="1"/>
    <col min="3400" max="3400" width="4" style="6" customWidth="1"/>
    <col min="3401" max="3401" width="3.7109375" style="6" customWidth="1"/>
    <col min="3402" max="3402" width="4" style="6" bestFit="1" customWidth="1"/>
    <col min="3403" max="3403" width="4.28515625" style="6" customWidth="1"/>
    <col min="3404" max="3404" width="4.42578125" style="6" customWidth="1"/>
    <col min="3405" max="3405" width="4" style="6" customWidth="1"/>
    <col min="3406" max="3406" width="4.28515625" style="6" customWidth="1"/>
    <col min="3407" max="3595" width="8.7109375" style="6"/>
    <col min="3596" max="3596" width="7" style="6" customWidth="1"/>
    <col min="3597" max="3597" width="7.28515625" style="6" customWidth="1"/>
    <col min="3598" max="3598" width="17.140625" style="6" customWidth="1"/>
    <col min="3599" max="3599" width="5.28515625" style="6" customWidth="1"/>
    <col min="3600" max="3600" width="5.42578125" style="6" customWidth="1"/>
    <col min="3601" max="3601" width="6.85546875" style="6" customWidth="1"/>
    <col min="3602" max="3602" width="6.140625" style="6" customWidth="1"/>
    <col min="3603" max="3603" width="3.85546875" style="6" customWidth="1"/>
    <col min="3604" max="3605" width="4.140625" style="6" customWidth="1"/>
    <col min="3606" max="3606" width="4" style="6" customWidth="1"/>
    <col min="3607" max="3608" width="4.42578125" style="6" customWidth="1"/>
    <col min="3609" max="3610" width="4.140625" style="6" customWidth="1"/>
    <col min="3611" max="3615" width="4" style="6" customWidth="1"/>
    <col min="3616" max="3616" width="12.140625" style="6" customWidth="1"/>
    <col min="3617" max="3617" width="4.42578125" style="6" customWidth="1"/>
    <col min="3618" max="3624" width="3.42578125" style="6" customWidth="1"/>
    <col min="3625" max="3625" width="4.140625" style="6" customWidth="1"/>
    <col min="3626" max="3626" width="3.85546875" style="6" customWidth="1"/>
    <col min="3627" max="3630" width="4" style="6" customWidth="1"/>
    <col min="3631" max="3633" width="4.42578125" style="6" customWidth="1"/>
    <col min="3634" max="3634" width="4" style="6" customWidth="1"/>
    <col min="3635" max="3645" width="4.42578125" style="6" customWidth="1"/>
    <col min="3646" max="3646" width="5.28515625" style="6" customWidth="1"/>
    <col min="3647" max="3647" width="6.85546875" style="6" customWidth="1"/>
    <col min="3648" max="3648" width="4" style="6" bestFit="1" customWidth="1"/>
    <col min="3649" max="3649" width="3.42578125" style="6" customWidth="1"/>
    <col min="3650" max="3651" width="4.140625" style="6" customWidth="1"/>
    <col min="3652" max="3654" width="4" style="6" customWidth="1"/>
    <col min="3655" max="3655" width="4" style="6" bestFit="1" customWidth="1"/>
    <col min="3656" max="3656" width="4" style="6" customWidth="1"/>
    <col min="3657" max="3657" width="3.7109375" style="6" customWidth="1"/>
    <col min="3658" max="3658" width="4" style="6" bestFit="1" customWidth="1"/>
    <col min="3659" max="3659" width="4.28515625" style="6" customWidth="1"/>
    <col min="3660" max="3660" width="4.42578125" style="6" customWidth="1"/>
    <col min="3661" max="3661" width="4" style="6" customWidth="1"/>
    <col min="3662" max="3662" width="4.28515625" style="6" customWidth="1"/>
    <col min="3663" max="3851" width="8.7109375" style="6"/>
    <col min="3852" max="3852" width="7" style="6" customWidth="1"/>
    <col min="3853" max="3853" width="7.28515625" style="6" customWidth="1"/>
    <col min="3854" max="3854" width="17.140625" style="6" customWidth="1"/>
    <col min="3855" max="3855" width="5.28515625" style="6" customWidth="1"/>
    <col min="3856" max="3856" width="5.42578125" style="6" customWidth="1"/>
    <col min="3857" max="3857" width="6.85546875" style="6" customWidth="1"/>
    <col min="3858" max="3858" width="6.140625" style="6" customWidth="1"/>
    <col min="3859" max="3859" width="3.85546875" style="6" customWidth="1"/>
    <col min="3860" max="3861" width="4.140625" style="6" customWidth="1"/>
    <col min="3862" max="3862" width="4" style="6" customWidth="1"/>
    <col min="3863" max="3864" width="4.42578125" style="6" customWidth="1"/>
    <col min="3865" max="3866" width="4.140625" style="6" customWidth="1"/>
    <col min="3867" max="3871" width="4" style="6" customWidth="1"/>
    <col min="3872" max="3872" width="12.140625" style="6" customWidth="1"/>
    <col min="3873" max="3873" width="4.42578125" style="6" customWidth="1"/>
    <col min="3874" max="3880" width="3.42578125" style="6" customWidth="1"/>
    <col min="3881" max="3881" width="4.140625" style="6" customWidth="1"/>
    <col min="3882" max="3882" width="3.85546875" style="6" customWidth="1"/>
    <col min="3883" max="3886" width="4" style="6" customWidth="1"/>
    <col min="3887" max="3889" width="4.42578125" style="6" customWidth="1"/>
    <col min="3890" max="3890" width="4" style="6" customWidth="1"/>
    <col min="3891" max="3901" width="4.42578125" style="6" customWidth="1"/>
    <col min="3902" max="3902" width="5.28515625" style="6" customWidth="1"/>
    <col min="3903" max="3903" width="6.85546875" style="6" customWidth="1"/>
    <col min="3904" max="3904" width="4" style="6" bestFit="1" customWidth="1"/>
    <col min="3905" max="3905" width="3.42578125" style="6" customWidth="1"/>
    <col min="3906" max="3907" width="4.140625" style="6" customWidth="1"/>
    <col min="3908" max="3910" width="4" style="6" customWidth="1"/>
    <col min="3911" max="3911" width="4" style="6" bestFit="1" customWidth="1"/>
    <col min="3912" max="3912" width="4" style="6" customWidth="1"/>
    <col min="3913" max="3913" width="3.7109375" style="6" customWidth="1"/>
    <col min="3914" max="3914" width="4" style="6" bestFit="1" customWidth="1"/>
    <col min="3915" max="3915" width="4.28515625" style="6" customWidth="1"/>
    <col min="3916" max="3916" width="4.42578125" style="6" customWidth="1"/>
    <col min="3917" max="3917" width="4" style="6" customWidth="1"/>
    <col min="3918" max="3918" width="4.28515625" style="6" customWidth="1"/>
    <col min="3919" max="4107" width="8.7109375" style="6"/>
    <col min="4108" max="4108" width="7" style="6" customWidth="1"/>
    <col min="4109" max="4109" width="7.28515625" style="6" customWidth="1"/>
    <col min="4110" max="4110" width="17.140625" style="6" customWidth="1"/>
    <col min="4111" max="4111" width="5.28515625" style="6" customWidth="1"/>
    <col min="4112" max="4112" width="5.42578125" style="6" customWidth="1"/>
    <col min="4113" max="4113" width="6.85546875" style="6" customWidth="1"/>
    <col min="4114" max="4114" width="6.140625" style="6" customWidth="1"/>
    <col min="4115" max="4115" width="3.85546875" style="6" customWidth="1"/>
    <col min="4116" max="4117" width="4.140625" style="6" customWidth="1"/>
    <col min="4118" max="4118" width="4" style="6" customWidth="1"/>
    <col min="4119" max="4120" width="4.42578125" style="6" customWidth="1"/>
    <col min="4121" max="4122" width="4.140625" style="6" customWidth="1"/>
    <col min="4123" max="4127" width="4" style="6" customWidth="1"/>
    <col min="4128" max="4128" width="12.140625" style="6" customWidth="1"/>
    <col min="4129" max="4129" width="4.42578125" style="6" customWidth="1"/>
    <col min="4130" max="4136" width="3.42578125" style="6" customWidth="1"/>
    <col min="4137" max="4137" width="4.140625" style="6" customWidth="1"/>
    <col min="4138" max="4138" width="3.85546875" style="6" customWidth="1"/>
    <col min="4139" max="4142" width="4" style="6" customWidth="1"/>
    <col min="4143" max="4145" width="4.42578125" style="6" customWidth="1"/>
    <col min="4146" max="4146" width="4" style="6" customWidth="1"/>
    <col min="4147" max="4157" width="4.42578125" style="6" customWidth="1"/>
    <col min="4158" max="4158" width="5.28515625" style="6" customWidth="1"/>
    <col min="4159" max="4159" width="6.85546875" style="6" customWidth="1"/>
    <col min="4160" max="4160" width="4" style="6" bestFit="1" customWidth="1"/>
    <col min="4161" max="4161" width="3.42578125" style="6" customWidth="1"/>
    <col min="4162" max="4163" width="4.140625" style="6" customWidth="1"/>
    <col min="4164" max="4166" width="4" style="6" customWidth="1"/>
    <col min="4167" max="4167" width="4" style="6" bestFit="1" customWidth="1"/>
    <col min="4168" max="4168" width="4" style="6" customWidth="1"/>
    <col min="4169" max="4169" width="3.7109375" style="6" customWidth="1"/>
    <col min="4170" max="4170" width="4" style="6" bestFit="1" customWidth="1"/>
    <col min="4171" max="4171" width="4.28515625" style="6" customWidth="1"/>
    <col min="4172" max="4172" width="4.42578125" style="6" customWidth="1"/>
    <col min="4173" max="4173" width="4" style="6" customWidth="1"/>
    <col min="4174" max="4174" width="4.28515625" style="6" customWidth="1"/>
    <col min="4175" max="4363" width="8.7109375" style="6"/>
    <col min="4364" max="4364" width="7" style="6" customWidth="1"/>
    <col min="4365" max="4365" width="7.28515625" style="6" customWidth="1"/>
    <col min="4366" max="4366" width="17.140625" style="6" customWidth="1"/>
    <col min="4367" max="4367" width="5.28515625" style="6" customWidth="1"/>
    <col min="4368" max="4368" width="5.42578125" style="6" customWidth="1"/>
    <col min="4369" max="4369" width="6.85546875" style="6" customWidth="1"/>
    <col min="4370" max="4370" width="6.140625" style="6" customWidth="1"/>
    <col min="4371" max="4371" width="3.85546875" style="6" customWidth="1"/>
    <col min="4372" max="4373" width="4.140625" style="6" customWidth="1"/>
    <col min="4374" max="4374" width="4" style="6" customWidth="1"/>
    <col min="4375" max="4376" width="4.42578125" style="6" customWidth="1"/>
    <col min="4377" max="4378" width="4.140625" style="6" customWidth="1"/>
    <col min="4379" max="4383" width="4" style="6" customWidth="1"/>
    <col min="4384" max="4384" width="12.140625" style="6" customWidth="1"/>
    <col min="4385" max="4385" width="4.42578125" style="6" customWidth="1"/>
    <col min="4386" max="4392" width="3.42578125" style="6" customWidth="1"/>
    <col min="4393" max="4393" width="4.140625" style="6" customWidth="1"/>
    <col min="4394" max="4394" width="3.85546875" style="6" customWidth="1"/>
    <col min="4395" max="4398" width="4" style="6" customWidth="1"/>
    <col min="4399" max="4401" width="4.42578125" style="6" customWidth="1"/>
    <col min="4402" max="4402" width="4" style="6" customWidth="1"/>
    <col min="4403" max="4413" width="4.42578125" style="6" customWidth="1"/>
    <col min="4414" max="4414" width="5.28515625" style="6" customWidth="1"/>
    <col min="4415" max="4415" width="6.85546875" style="6" customWidth="1"/>
    <col min="4416" max="4416" width="4" style="6" bestFit="1" customWidth="1"/>
    <col min="4417" max="4417" width="3.42578125" style="6" customWidth="1"/>
    <col min="4418" max="4419" width="4.140625" style="6" customWidth="1"/>
    <col min="4420" max="4422" width="4" style="6" customWidth="1"/>
    <col min="4423" max="4423" width="4" style="6" bestFit="1" customWidth="1"/>
    <col min="4424" max="4424" width="4" style="6" customWidth="1"/>
    <col min="4425" max="4425" width="3.7109375" style="6" customWidth="1"/>
    <col min="4426" max="4426" width="4" style="6" bestFit="1" customWidth="1"/>
    <col min="4427" max="4427" width="4.28515625" style="6" customWidth="1"/>
    <col min="4428" max="4428" width="4.42578125" style="6" customWidth="1"/>
    <col min="4429" max="4429" width="4" style="6" customWidth="1"/>
    <col min="4430" max="4430" width="4.28515625" style="6" customWidth="1"/>
    <col min="4431" max="4619" width="8.7109375" style="6"/>
    <col min="4620" max="4620" width="7" style="6" customWidth="1"/>
    <col min="4621" max="4621" width="7.28515625" style="6" customWidth="1"/>
    <col min="4622" max="4622" width="17.140625" style="6" customWidth="1"/>
    <col min="4623" max="4623" width="5.28515625" style="6" customWidth="1"/>
    <col min="4624" max="4624" width="5.42578125" style="6" customWidth="1"/>
    <col min="4625" max="4625" width="6.85546875" style="6" customWidth="1"/>
    <col min="4626" max="4626" width="6.140625" style="6" customWidth="1"/>
    <col min="4627" max="4627" width="3.85546875" style="6" customWidth="1"/>
    <col min="4628" max="4629" width="4.140625" style="6" customWidth="1"/>
    <col min="4630" max="4630" width="4" style="6" customWidth="1"/>
    <col min="4631" max="4632" width="4.42578125" style="6" customWidth="1"/>
    <col min="4633" max="4634" width="4.140625" style="6" customWidth="1"/>
    <col min="4635" max="4639" width="4" style="6" customWidth="1"/>
    <col min="4640" max="4640" width="12.140625" style="6" customWidth="1"/>
    <col min="4641" max="4641" width="4.42578125" style="6" customWidth="1"/>
    <col min="4642" max="4648" width="3.42578125" style="6" customWidth="1"/>
    <col min="4649" max="4649" width="4.140625" style="6" customWidth="1"/>
    <col min="4650" max="4650" width="3.85546875" style="6" customWidth="1"/>
    <col min="4651" max="4654" width="4" style="6" customWidth="1"/>
    <col min="4655" max="4657" width="4.42578125" style="6" customWidth="1"/>
    <col min="4658" max="4658" width="4" style="6" customWidth="1"/>
    <col min="4659" max="4669" width="4.42578125" style="6" customWidth="1"/>
    <col min="4670" max="4670" width="5.28515625" style="6" customWidth="1"/>
    <col min="4671" max="4671" width="6.85546875" style="6" customWidth="1"/>
    <col min="4672" max="4672" width="4" style="6" bestFit="1" customWidth="1"/>
    <col min="4673" max="4673" width="3.42578125" style="6" customWidth="1"/>
    <col min="4674" max="4675" width="4.140625" style="6" customWidth="1"/>
    <col min="4676" max="4678" width="4" style="6" customWidth="1"/>
    <col min="4679" max="4679" width="4" style="6" bestFit="1" customWidth="1"/>
    <col min="4680" max="4680" width="4" style="6" customWidth="1"/>
    <col min="4681" max="4681" width="3.7109375" style="6" customWidth="1"/>
    <col min="4682" max="4682" width="4" style="6" bestFit="1" customWidth="1"/>
    <col min="4683" max="4683" width="4.28515625" style="6" customWidth="1"/>
    <col min="4684" max="4684" width="4.42578125" style="6" customWidth="1"/>
    <col min="4685" max="4685" width="4" style="6" customWidth="1"/>
    <col min="4686" max="4686" width="4.28515625" style="6" customWidth="1"/>
    <col min="4687" max="4875" width="8.7109375" style="6"/>
    <col min="4876" max="4876" width="7" style="6" customWidth="1"/>
    <col min="4877" max="4877" width="7.28515625" style="6" customWidth="1"/>
    <col min="4878" max="4878" width="17.140625" style="6" customWidth="1"/>
    <col min="4879" max="4879" width="5.28515625" style="6" customWidth="1"/>
    <col min="4880" max="4880" width="5.42578125" style="6" customWidth="1"/>
    <col min="4881" max="4881" width="6.85546875" style="6" customWidth="1"/>
    <col min="4882" max="4882" width="6.140625" style="6" customWidth="1"/>
    <col min="4883" max="4883" width="3.85546875" style="6" customWidth="1"/>
    <col min="4884" max="4885" width="4.140625" style="6" customWidth="1"/>
    <col min="4886" max="4886" width="4" style="6" customWidth="1"/>
    <col min="4887" max="4888" width="4.42578125" style="6" customWidth="1"/>
    <col min="4889" max="4890" width="4.140625" style="6" customWidth="1"/>
    <col min="4891" max="4895" width="4" style="6" customWidth="1"/>
    <col min="4896" max="4896" width="12.140625" style="6" customWidth="1"/>
    <col min="4897" max="4897" width="4.42578125" style="6" customWidth="1"/>
    <col min="4898" max="4904" width="3.42578125" style="6" customWidth="1"/>
    <col min="4905" max="4905" width="4.140625" style="6" customWidth="1"/>
    <col min="4906" max="4906" width="3.85546875" style="6" customWidth="1"/>
    <col min="4907" max="4910" width="4" style="6" customWidth="1"/>
    <col min="4911" max="4913" width="4.42578125" style="6" customWidth="1"/>
    <col min="4914" max="4914" width="4" style="6" customWidth="1"/>
    <col min="4915" max="4925" width="4.42578125" style="6" customWidth="1"/>
    <col min="4926" max="4926" width="5.28515625" style="6" customWidth="1"/>
    <col min="4927" max="4927" width="6.85546875" style="6" customWidth="1"/>
    <col min="4928" max="4928" width="4" style="6" bestFit="1" customWidth="1"/>
    <col min="4929" max="4929" width="3.42578125" style="6" customWidth="1"/>
    <col min="4930" max="4931" width="4.140625" style="6" customWidth="1"/>
    <col min="4932" max="4934" width="4" style="6" customWidth="1"/>
    <col min="4935" max="4935" width="4" style="6" bestFit="1" customWidth="1"/>
    <col min="4936" max="4936" width="4" style="6" customWidth="1"/>
    <col min="4937" max="4937" width="3.7109375" style="6" customWidth="1"/>
    <col min="4938" max="4938" width="4" style="6" bestFit="1" customWidth="1"/>
    <col min="4939" max="4939" width="4.28515625" style="6" customWidth="1"/>
    <col min="4940" max="4940" width="4.42578125" style="6" customWidth="1"/>
    <col min="4941" max="4941" width="4" style="6" customWidth="1"/>
    <col min="4942" max="4942" width="4.28515625" style="6" customWidth="1"/>
    <col min="4943" max="5131" width="8.7109375" style="6"/>
    <col min="5132" max="5132" width="7" style="6" customWidth="1"/>
    <col min="5133" max="5133" width="7.28515625" style="6" customWidth="1"/>
    <col min="5134" max="5134" width="17.140625" style="6" customWidth="1"/>
    <col min="5135" max="5135" width="5.28515625" style="6" customWidth="1"/>
    <col min="5136" max="5136" width="5.42578125" style="6" customWidth="1"/>
    <col min="5137" max="5137" width="6.85546875" style="6" customWidth="1"/>
    <col min="5138" max="5138" width="6.140625" style="6" customWidth="1"/>
    <col min="5139" max="5139" width="3.85546875" style="6" customWidth="1"/>
    <col min="5140" max="5141" width="4.140625" style="6" customWidth="1"/>
    <col min="5142" max="5142" width="4" style="6" customWidth="1"/>
    <col min="5143" max="5144" width="4.42578125" style="6" customWidth="1"/>
    <col min="5145" max="5146" width="4.140625" style="6" customWidth="1"/>
    <col min="5147" max="5151" width="4" style="6" customWidth="1"/>
    <col min="5152" max="5152" width="12.140625" style="6" customWidth="1"/>
    <col min="5153" max="5153" width="4.42578125" style="6" customWidth="1"/>
    <col min="5154" max="5160" width="3.42578125" style="6" customWidth="1"/>
    <col min="5161" max="5161" width="4.140625" style="6" customWidth="1"/>
    <col min="5162" max="5162" width="3.85546875" style="6" customWidth="1"/>
    <col min="5163" max="5166" width="4" style="6" customWidth="1"/>
    <col min="5167" max="5169" width="4.42578125" style="6" customWidth="1"/>
    <col min="5170" max="5170" width="4" style="6" customWidth="1"/>
    <col min="5171" max="5181" width="4.42578125" style="6" customWidth="1"/>
    <col min="5182" max="5182" width="5.28515625" style="6" customWidth="1"/>
    <col min="5183" max="5183" width="6.85546875" style="6" customWidth="1"/>
    <col min="5184" max="5184" width="4" style="6" bestFit="1" customWidth="1"/>
    <col min="5185" max="5185" width="3.42578125" style="6" customWidth="1"/>
    <col min="5186" max="5187" width="4.140625" style="6" customWidth="1"/>
    <col min="5188" max="5190" width="4" style="6" customWidth="1"/>
    <col min="5191" max="5191" width="4" style="6" bestFit="1" customWidth="1"/>
    <col min="5192" max="5192" width="4" style="6" customWidth="1"/>
    <col min="5193" max="5193" width="3.7109375" style="6" customWidth="1"/>
    <col min="5194" max="5194" width="4" style="6" bestFit="1" customWidth="1"/>
    <col min="5195" max="5195" width="4.28515625" style="6" customWidth="1"/>
    <col min="5196" max="5196" width="4.42578125" style="6" customWidth="1"/>
    <col min="5197" max="5197" width="4" style="6" customWidth="1"/>
    <col min="5198" max="5198" width="4.28515625" style="6" customWidth="1"/>
    <col min="5199" max="5387" width="8.7109375" style="6"/>
    <col min="5388" max="5388" width="7" style="6" customWidth="1"/>
    <col min="5389" max="5389" width="7.28515625" style="6" customWidth="1"/>
    <col min="5390" max="5390" width="17.140625" style="6" customWidth="1"/>
    <col min="5391" max="5391" width="5.28515625" style="6" customWidth="1"/>
    <col min="5392" max="5392" width="5.42578125" style="6" customWidth="1"/>
    <col min="5393" max="5393" width="6.85546875" style="6" customWidth="1"/>
    <col min="5394" max="5394" width="6.140625" style="6" customWidth="1"/>
    <col min="5395" max="5395" width="3.85546875" style="6" customWidth="1"/>
    <col min="5396" max="5397" width="4.140625" style="6" customWidth="1"/>
    <col min="5398" max="5398" width="4" style="6" customWidth="1"/>
    <col min="5399" max="5400" width="4.42578125" style="6" customWidth="1"/>
    <col min="5401" max="5402" width="4.140625" style="6" customWidth="1"/>
    <col min="5403" max="5407" width="4" style="6" customWidth="1"/>
    <col min="5408" max="5408" width="12.140625" style="6" customWidth="1"/>
    <col min="5409" max="5409" width="4.42578125" style="6" customWidth="1"/>
    <col min="5410" max="5416" width="3.42578125" style="6" customWidth="1"/>
    <col min="5417" max="5417" width="4.140625" style="6" customWidth="1"/>
    <col min="5418" max="5418" width="3.85546875" style="6" customWidth="1"/>
    <col min="5419" max="5422" width="4" style="6" customWidth="1"/>
    <col min="5423" max="5425" width="4.42578125" style="6" customWidth="1"/>
    <col min="5426" max="5426" width="4" style="6" customWidth="1"/>
    <col min="5427" max="5437" width="4.42578125" style="6" customWidth="1"/>
    <col min="5438" max="5438" width="5.28515625" style="6" customWidth="1"/>
    <col min="5439" max="5439" width="6.85546875" style="6" customWidth="1"/>
    <col min="5440" max="5440" width="4" style="6" bestFit="1" customWidth="1"/>
    <col min="5441" max="5441" width="3.42578125" style="6" customWidth="1"/>
    <col min="5442" max="5443" width="4.140625" style="6" customWidth="1"/>
    <col min="5444" max="5446" width="4" style="6" customWidth="1"/>
    <col min="5447" max="5447" width="4" style="6" bestFit="1" customWidth="1"/>
    <col min="5448" max="5448" width="4" style="6" customWidth="1"/>
    <col min="5449" max="5449" width="3.7109375" style="6" customWidth="1"/>
    <col min="5450" max="5450" width="4" style="6" bestFit="1" customWidth="1"/>
    <col min="5451" max="5451" width="4.28515625" style="6" customWidth="1"/>
    <col min="5452" max="5452" width="4.42578125" style="6" customWidth="1"/>
    <col min="5453" max="5453" width="4" style="6" customWidth="1"/>
    <col min="5454" max="5454" width="4.28515625" style="6" customWidth="1"/>
    <col min="5455" max="5643" width="8.7109375" style="6"/>
    <col min="5644" max="5644" width="7" style="6" customWidth="1"/>
    <col min="5645" max="5645" width="7.28515625" style="6" customWidth="1"/>
    <col min="5646" max="5646" width="17.140625" style="6" customWidth="1"/>
    <col min="5647" max="5647" width="5.28515625" style="6" customWidth="1"/>
    <col min="5648" max="5648" width="5.42578125" style="6" customWidth="1"/>
    <col min="5649" max="5649" width="6.85546875" style="6" customWidth="1"/>
    <col min="5650" max="5650" width="6.140625" style="6" customWidth="1"/>
    <col min="5651" max="5651" width="3.85546875" style="6" customWidth="1"/>
    <col min="5652" max="5653" width="4.140625" style="6" customWidth="1"/>
    <col min="5654" max="5654" width="4" style="6" customWidth="1"/>
    <col min="5655" max="5656" width="4.42578125" style="6" customWidth="1"/>
    <col min="5657" max="5658" width="4.140625" style="6" customWidth="1"/>
    <col min="5659" max="5663" width="4" style="6" customWidth="1"/>
    <col min="5664" max="5664" width="12.140625" style="6" customWidth="1"/>
    <col min="5665" max="5665" width="4.42578125" style="6" customWidth="1"/>
    <col min="5666" max="5672" width="3.42578125" style="6" customWidth="1"/>
    <col min="5673" max="5673" width="4.140625" style="6" customWidth="1"/>
    <col min="5674" max="5674" width="3.85546875" style="6" customWidth="1"/>
    <col min="5675" max="5678" width="4" style="6" customWidth="1"/>
    <col min="5679" max="5681" width="4.42578125" style="6" customWidth="1"/>
    <col min="5682" max="5682" width="4" style="6" customWidth="1"/>
    <col min="5683" max="5693" width="4.42578125" style="6" customWidth="1"/>
    <col min="5694" max="5694" width="5.28515625" style="6" customWidth="1"/>
    <col min="5695" max="5695" width="6.85546875" style="6" customWidth="1"/>
    <col min="5696" max="5696" width="4" style="6" bestFit="1" customWidth="1"/>
    <col min="5697" max="5697" width="3.42578125" style="6" customWidth="1"/>
    <col min="5698" max="5699" width="4.140625" style="6" customWidth="1"/>
    <col min="5700" max="5702" width="4" style="6" customWidth="1"/>
    <col min="5703" max="5703" width="4" style="6" bestFit="1" customWidth="1"/>
    <col min="5704" max="5704" width="4" style="6" customWidth="1"/>
    <col min="5705" max="5705" width="3.7109375" style="6" customWidth="1"/>
    <col min="5706" max="5706" width="4" style="6" bestFit="1" customWidth="1"/>
    <col min="5707" max="5707" width="4.28515625" style="6" customWidth="1"/>
    <col min="5708" max="5708" width="4.42578125" style="6" customWidth="1"/>
    <col min="5709" max="5709" width="4" style="6" customWidth="1"/>
    <col min="5710" max="5710" width="4.28515625" style="6" customWidth="1"/>
    <col min="5711" max="5899" width="8.7109375" style="6"/>
    <col min="5900" max="5900" width="7" style="6" customWidth="1"/>
    <col min="5901" max="5901" width="7.28515625" style="6" customWidth="1"/>
    <col min="5902" max="5902" width="17.140625" style="6" customWidth="1"/>
    <col min="5903" max="5903" width="5.28515625" style="6" customWidth="1"/>
    <col min="5904" max="5904" width="5.42578125" style="6" customWidth="1"/>
    <col min="5905" max="5905" width="6.85546875" style="6" customWidth="1"/>
    <col min="5906" max="5906" width="6.140625" style="6" customWidth="1"/>
    <col min="5907" max="5907" width="3.85546875" style="6" customWidth="1"/>
    <col min="5908" max="5909" width="4.140625" style="6" customWidth="1"/>
    <col min="5910" max="5910" width="4" style="6" customWidth="1"/>
    <col min="5911" max="5912" width="4.42578125" style="6" customWidth="1"/>
    <col min="5913" max="5914" width="4.140625" style="6" customWidth="1"/>
    <col min="5915" max="5919" width="4" style="6" customWidth="1"/>
    <col min="5920" max="5920" width="12.140625" style="6" customWidth="1"/>
    <col min="5921" max="5921" width="4.42578125" style="6" customWidth="1"/>
    <col min="5922" max="5928" width="3.42578125" style="6" customWidth="1"/>
    <col min="5929" max="5929" width="4.140625" style="6" customWidth="1"/>
    <col min="5930" max="5930" width="3.85546875" style="6" customWidth="1"/>
    <col min="5931" max="5934" width="4" style="6" customWidth="1"/>
    <col min="5935" max="5937" width="4.42578125" style="6" customWidth="1"/>
    <col min="5938" max="5938" width="4" style="6" customWidth="1"/>
    <col min="5939" max="5949" width="4.42578125" style="6" customWidth="1"/>
    <col min="5950" max="5950" width="5.28515625" style="6" customWidth="1"/>
    <col min="5951" max="5951" width="6.85546875" style="6" customWidth="1"/>
    <col min="5952" max="5952" width="4" style="6" bestFit="1" customWidth="1"/>
    <col min="5953" max="5953" width="3.42578125" style="6" customWidth="1"/>
    <col min="5954" max="5955" width="4.140625" style="6" customWidth="1"/>
    <col min="5956" max="5958" width="4" style="6" customWidth="1"/>
    <col min="5959" max="5959" width="4" style="6" bestFit="1" customWidth="1"/>
    <col min="5960" max="5960" width="4" style="6" customWidth="1"/>
    <col min="5961" max="5961" width="3.7109375" style="6" customWidth="1"/>
    <col min="5962" max="5962" width="4" style="6" bestFit="1" customWidth="1"/>
    <col min="5963" max="5963" width="4.28515625" style="6" customWidth="1"/>
    <col min="5964" max="5964" width="4.42578125" style="6" customWidth="1"/>
    <col min="5965" max="5965" width="4" style="6" customWidth="1"/>
    <col min="5966" max="5966" width="4.28515625" style="6" customWidth="1"/>
    <col min="5967" max="6155" width="8.7109375" style="6"/>
    <col min="6156" max="6156" width="7" style="6" customWidth="1"/>
    <col min="6157" max="6157" width="7.28515625" style="6" customWidth="1"/>
    <col min="6158" max="6158" width="17.140625" style="6" customWidth="1"/>
    <col min="6159" max="6159" width="5.28515625" style="6" customWidth="1"/>
    <col min="6160" max="6160" width="5.42578125" style="6" customWidth="1"/>
    <col min="6161" max="6161" width="6.85546875" style="6" customWidth="1"/>
    <col min="6162" max="6162" width="6.140625" style="6" customWidth="1"/>
    <col min="6163" max="6163" width="3.85546875" style="6" customWidth="1"/>
    <col min="6164" max="6165" width="4.140625" style="6" customWidth="1"/>
    <col min="6166" max="6166" width="4" style="6" customWidth="1"/>
    <col min="6167" max="6168" width="4.42578125" style="6" customWidth="1"/>
    <col min="6169" max="6170" width="4.140625" style="6" customWidth="1"/>
    <col min="6171" max="6175" width="4" style="6" customWidth="1"/>
    <col min="6176" max="6176" width="12.140625" style="6" customWidth="1"/>
    <col min="6177" max="6177" width="4.42578125" style="6" customWidth="1"/>
    <col min="6178" max="6184" width="3.42578125" style="6" customWidth="1"/>
    <col min="6185" max="6185" width="4.140625" style="6" customWidth="1"/>
    <col min="6186" max="6186" width="3.85546875" style="6" customWidth="1"/>
    <col min="6187" max="6190" width="4" style="6" customWidth="1"/>
    <col min="6191" max="6193" width="4.42578125" style="6" customWidth="1"/>
    <col min="6194" max="6194" width="4" style="6" customWidth="1"/>
    <col min="6195" max="6205" width="4.42578125" style="6" customWidth="1"/>
    <col min="6206" max="6206" width="5.28515625" style="6" customWidth="1"/>
    <col min="6207" max="6207" width="6.85546875" style="6" customWidth="1"/>
    <col min="6208" max="6208" width="4" style="6" bestFit="1" customWidth="1"/>
    <col min="6209" max="6209" width="3.42578125" style="6" customWidth="1"/>
    <col min="6210" max="6211" width="4.140625" style="6" customWidth="1"/>
    <col min="6212" max="6214" width="4" style="6" customWidth="1"/>
    <col min="6215" max="6215" width="4" style="6" bestFit="1" customWidth="1"/>
    <col min="6216" max="6216" width="4" style="6" customWidth="1"/>
    <col min="6217" max="6217" width="3.7109375" style="6" customWidth="1"/>
    <col min="6218" max="6218" width="4" style="6" bestFit="1" customWidth="1"/>
    <col min="6219" max="6219" width="4.28515625" style="6" customWidth="1"/>
    <col min="6220" max="6220" width="4.42578125" style="6" customWidth="1"/>
    <col min="6221" max="6221" width="4" style="6" customWidth="1"/>
    <col min="6222" max="6222" width="4.28515625" style="6" customWidth="1"/>
    <col min="6223" max="6411" width="8.7109375" style="6"/>
    <col min="6412" max="6412" width="7" style="6" customWidth="1"/>
    <col min="6413" max="6413" width="7.28515625" style="6" customWidth="1"/>
    <col min="6414" max="6414" width="17.140625" style="6" customWidth="1"/>
    <col min="6415" max="6415" width="5.28515625" style="6" customWidth="1"/>
    <col min="6416" max="6416" width="5.42578125" style="6" customWidth="1"/>
    <col min="6417" max="6417" width="6.85546875" style="6" customWidth="1"/>
    <col min="6418" max="6418" width="6.140625" style="6" customWidth="1"/>
    <col min="6419" max="6419" width="3.85546875" style="6" customWidth="1"/>
    <col min="6420" max="6421" width="4.140625" style="6" customWidth="1"/>
    <col min="6422" max="6422" width="4" style="6" customWidth="1"/>
    <col min="6423" max="6424" width="4.42578125" style="6" customWidth="1"/>
    <col min="6425" max="6426" width="4.140625" style="6" customWidth="1"/>
    <col min="6427" max="6431" width="4" style="6" customWidth="1"/>
    <col min="6432" max="6432" width="12.140625" style="6" customWidth="1"/>
    <col min="6433" max="6433" width="4.42578125" style="6" customWidth="1"/>
    <col min="6434" max="6440" width="3.42578125" style="6" customWidth="1"/>
    <col min="6441" max="6441" width="4.140625" style="6" customWidth="1"/>
    <col min="6442" max="6442" width="3.85546875" style="6" customWidth="1"/>
    <col min="6443" max="6446" width="4" style="6" customWidth="1"/>
    <col min="6447" max="6449" width="4.42578125" style="6" customWidth="1"/>
    <col min="6450" max="6450" width="4" style="6" customWidth="1"/>
    <col min="6451" max="6461" width="4.42578125" style="6" customWidth="1"/>
    <col min="6462" max="6462" width="5.28515625" style="6" customWidth="1"/>
    <col min="6463" max="6463" width="6.85546875" style="6" customWidth="1"/>
    <col min="6464" max="6464" width="4" style="6" bestFit="1" customWidth="1"/>
    <col min="6465" max="6465" width="3.42578125" style="6" customWidth="1"/>
    <col min="6466" max="6467" width="4.140625" style="6" customWidth="1"/>
    <col min="6468" max="6470" width="4" style="6" customWidth="1"/>
    <col min="6471" max="6471" width="4" style="6" bestFit="1" customWidth="1"/>
    <col min="6472" max="6472" width="4" style="6" customWidth="1"/>
    <col min="6473" max="6473" width="3.7109375" style="6" customWidth="1"/>
    <col min="6474" max="6474" width="4" style="6" bestFit="1" customWidth="1"/>
    <col min="6475" max="6475" width="4.28515625" style="6" customWidth="1"/>
    <col min="6476" max="6476" width="4.42578125" style="6" customWidth="1"/>
    <col min="6477" max="6477" width="4" style="6" customWidth="1"/>
    <col min="6478" max="6478" width="4.28515625" style="6" customWidth="1"/>
    <col min="6479" max="6667" width="8.7109375" style="6"/>
    <col min="6668" max="6668" width="7" style="6" customWidth="1"/>
    <col min="6669" max="6669" width="7.28515625" style="6" customWidth="1"/>
    <col min="6670" max="6670" width="17.140625" style="6" customWidth="1"/>
    <col min="6671" max="6671" width="5.28515625" style="6" customWidth="1"/>
    <col min="6672" max="6672" width="5.42578125" style="6" customWidth="1"/>
    <col min="6673" max="6673" width="6.85546875" style="6" customWidth="1"/>
    <col min="6674" max="6674" width="6.140625" style="6" customWidth="1"/>
    <col min="6675" max="6675" width="3.85546875" style="6" customWidth="1"/>
    <col min="6676" max="6677" width="4.140625" style="6" customWidth="1"/>
    <col min="6678" max="6678" width="4" style="6" customWidth="1"/>
    <col min="6679" max="6680" width="4.42578125" style="6" customWidth="1"/>
    <col min="6681" max="6682" width="4.140625" style="6" customWidth="1"/>
    <col min="6683" max="6687" width="4" style="6" customWidth="1"/>
    <col min="6688" max="6688" width="12.140625" style="6" customWidth="1"/>
    <col min="6689" max="6689" width="4.42578125" style="6" customWidth="1"/>
    <col min="6690" max="6696" width="3.42578125" style="6" customWidth="1"/>
    <col min="6697" max="6697" width="4.140625" style="6" customWidth="1"/>
    <col min="6698" max="6698" width="3.85546875" style="6" customWidth="1"/>
    <col min="6699" max="6702" width="4" style="6" customWidth="1"/>
    <col min="6703" max="6705" width="4.42578125" style="6" customWidth="1"/>
    <col min="6706" max="6706" width="4" style="6" customWidth="1"/>
    <col min="6707" max="6717" width="4.42578125" style="6" customWidth="1"/>
    <col min="6718" max="6718" width="5.28515625" style="6" customWidth="1"/>
    <col min="6719" max="6719" width="6.85546875" style="6" customWidth="1"/>
    <col min="6720" max="6720" width="4" style="6" bestFit="1" customWidth="1"/>
    <col min="6721" max="6721" width="3.42578125" style="6" customWidth="1"/>
    <col min="6722" max="6723" width="4.140625" style="6" customWidth="1"/>
    <col min="6724" max="6726" width="4" style="6" customWidth="1"/>
    <col min="6727" max="6727" width="4" style="6" bestFit="1" customWidth="1"/>
    <col min="6728" max="6728" width="4" style="6" customWidth="1"/>
    <col min="6729" max="6729" width="3.7109375" style="6" customWidth="1"/>
    <col min="6730" max="6730" width="4" style="6" bestFit="1" customWidth="1"/>
    <col min="6731" max="6731" width="4.28515625" style="6" customWidth="1"/>
    <col min="6732" max="6732" width="4.42578125" style="6" customWidth="1"/>
    <col min="6733" max="6733" width="4" style="6" customWidth="1"/>
    <col min="6734" max="6734" width="4.28515625" style="6" customWidth="1"/>
    <col min="6735" max="6923" width="8.7109375" style="6"/>
    <col min="6924" max="6924" width="7" style="6" customWidth="1"/>
    <col min="6925" max="6925" width="7.28515625" style="6" customWidth="1"/>
    <col min="6926" max="6926" width="17.140625" style="6" customWidth="1"/>
    <col min="6927" max="6927" width="5.28515625" style="6" customWidth="1"/>
    <col min="6928" max="6928" width="5.42578125" style="6" customWidth="1"/>
    <col min="6929" max="6929" width="6.85546875" style="6" customWidth="1"/>
    <col min="6930" max="6930" width="6.140625" style="6" customWidth="1"/>
    <col min="6931" max="6931" width="3.85546875" style="6" customWidth="1"/>
    <col min="6932" max="6933" width="4.140625" style="6" customWidth="1"/>
    <col min="6934" max="6934" width="4" style="6" customWidth="1"/>
    <col min="6935" max="6936" width="4.42578125" style="6" customWidth="1"/>
    <col min="6937" max="6938" width="4.140625" style="6" customWidth="1"/>
    <col min="6939" max="6943" width="4" style="6" customWidth="1"/>
    <col min="6944" max="6944" width="12.140625" style="6" customWidth="1"/>
    <col min="6945" max="6945" width="4.42578125" style="6" customWidth="1"/>
    <col min="6946" max="6952" width="3.42578125" style="6" customWidth="1"/>
    <col min="6953" max="6953" width="4.140625" style="6" customWidth="1"/>
    <col min="6954" max="6954" width="3.85546875" style="6" customWidth="1"/>
    <col min="6955" max="6958" width="4" style="6" customWidth="1"/>
    <col min="6959" max="6961" width="4.42578125" style="6" customWidth="1"/>
    <col min="6962" max="6962" width="4" style="6" customWidth="1"/>
    <col min="6963" max="6973" width="4.42578125" style="6" customWidth="1"/>
    <col min="6974" max="6974" width="5.28515625" style="6" customWidth="1"/>
    <col min="6975" max="6975" width="6.85546875" style="6" customWidth="1"/>
    <col min="6976" max="6976" width="4" style="6" bestFit="1" customWidth="1"/>
    <col min="6977" max="6977" width="3.42578125" style="6" customWidth="1"/>
    <col min="6978" max="6979" width="4.140625" style="6" customWidth="1"/>
    <col min="6980" max="6982" width="4" style="6" customWidth="1"/>
    <col min="6983" max="6983" width="4" style="6" bestFit="1" customWidth="1"/>
    <col min="6984" max="6984" width="4" style="6" customWidth="1"/>
    <col min="6985" max="6985" width="3.7109375" style="6" customWidth="1"/>
    <col min="6986" max="6986" width="4" style="6" bestFit="1" customWidth="1"/>
    <col min="6987" max="6987" width="4.28515625" style="6" customWidth="1"/>
    <col min="6988" max="6988" width="4.42578125" style="6" customWidth="1"/>
    <col min="6989" max="6989" width="4" style="6" customWidth="1"/>
    <col min="6990" max="6990" width="4.28515625" style="6" customWidth="1"/>
    <col min="6991" max="7179" width="8.7109375" style="6"/>
    <col min="7180" max="7180" width="7" style="6" customWidth="1"/>
    <col min="7181" max="7181" width="7.28515625" style="6" customWidth="1"/>
    <col min="7182" max="7182" width="17.140625" style="6" customWidth="1"/>
    <col min="7183" max="7183" width="5.28515625" style="6" customWidth="1"/>
    <col min="7184" max="7184" width="5.42578125" style="6" customWidth="1"/>
    <col min="7185" max="7185" width="6.85546875" style="6" customWidth="1"/>
    <col min="7186" max="7186" width="6.140625" style="6" customWidth="1"/>
    <col min="7187" max="7187" width="3.85546875" style="6" customWidth="1"/>
    <col min="7188" max="7189" width="4.140625" style="6" customWidth="1"/>
    <col min="7190" max="7190" width="4" style="6" customWidth="1"/>
    <col min="7191" max="7192" width="4.42578125" style="6" customWidth="1"/>
    <col min="7193" max="7194" width="4.140625" style="6" customWidth="1"/>
    <col min="7195" max="7199" width="4" style="6" customWidth="1"/>
    <col min="7200" max="7200" width="12.140625" style="6" customWidth="1"/>
    <col min="7201" max="7201" width="4.42578125" style="6" customWidth="1"/>
    <col min="7202" max="7208" width="3.42578125" style="6" customWidth="1"/>
    <col min="7209" max="7209" width="4.140625" style="6" customWidth="1"/>
    <col min="7210" max="7210" width="3.85546875" style="6" customWidth="1"/>
    <col min="7211" max="7214" width="4" style="6" customWidth="1"/>
    <col min="7215" max="7217" width="4.42578125" style="6" customWidth="1"/>
    <col min="7218" max="7218" width="4" style="6" customWidth="1"/>
    <col min="7219" max="7229" width="4.42578125" style="6" customWidth="1"/>
    <col min="7230" max="7230" width="5.28515625" style="6" customWidth="1"/>
    <col min="7231" max="7231" width="6.85546875" style="6" customWidth="1"/>
    <col min="7232" max="7232" width="4" style="6" bestFit="1" customWidth="1"/>
    <col min="7233" max="7233" width="3.42578125" style="6" customWidth="1"/>
    <col min="7234" max="7235" width="4.140625" style="6" customWidth="1"/>
    <col min="7236" max="7238" width="4" style="6" customWidth="1"/>
    <col min="7239" max="7239" width="4" style="6" bestFit="1" customWidth="1"/>
    <col min="7240" max="7240" width="4" style="6" customWidth="1"/>
    <col min="7241" max="7241" width="3.7109375" style="6" customWidth="1"/>
    <col min="7242" max="7242" width="4" style="6" bestFit="1" customWidth="1"/>
    <col min="7243" max="7243" width="4.28515625" style="6" customWidth="1"/>
    <col min="7244" max="7244" width="4.42578125" style="6" customWidth="1"/>
    <col min="7245" max="7245" width="4" style="6" customWidth="1"/>
    <col min="7246" max="7246" width="4.28515625" style="6" customWidth="1"/>
    <col min="7247" max="7435" width="8.7109375" style="6"/>
    <col min="7436" max="7436" width="7" style="6" customWidth="1"/>
    <col min="7437" max="7437" width="7.28515625" style="6" customWidth="1"/>
    <col min="7438" max="7438" width="17.140625" style="6" customWidth="1"/>
    <col min="7439" max="7439" width="5.28515625" style="6" customWidth="1"/>
    <col min="7440" max="7440" width="5.42578125" style="6" customWidth="1"/>
    <col min="7441" max="7441" width="6.85546875" style="6" customWidth="1"/>
    <col min="7442" max="7442" width="6.140625" style="6" customWidth="1"/>
    <col min="7443" max="7443" width="3.85546875" style="6" customWidth="1"/>
    <col min="7444" max="7445" width="4.140625" style="6" customWidth="1"/>
    <col min="7446" max="7446" width="4" style="6" customWidth="1"/>
    <col min="7447" max="7448" width="4.42578125" style="6" customWidth="1"/>
    <col min="7449" max="7450" width="4.140625" style="6" customWidth="1"/>
    <col min="7451" max="7455" width="4" style="6" customWidth="1"/>
    <col min="7456" max="7456" width="12.140625" style="6" customWidth="1"/>
    <col min="7457" max="7457" width="4.42578125" style="6" customWidth="1"/>
    <col min="7458" max="7464" width="3.42578125" style="6" customWidth="1"/>
    <col min="7465" max="7465" width="4.140625" style="6" customWidth="1"/>
    <col min="7466" max="7466" width="3.85546875" style="6" customWidth="1"/>
    <col min="7467" max="7470" width="4" style="6" customWidth="1"/>
    <col min="7471" max="7473" width="4.42578125" style="6" customWidth="1"/>
    <col min="7474" max="7474" width="4" style="6" customWidth="1"/>
    <col min="7475" max="7485" width="4.42578125" style="6" customWidth="1"/>
    <col min="7486" max="7486" width="5.28515625" style="6" customWidth="1"/>
    <col min="7487" max="7487" width="6.85546875" style="6" customWidth="1"/>
    <col min="7488" max="7488" width="4" style="6" bestFit="1" customWidth="1"/>
    <col min="7489" max="7489" width="3.42578125" style="6" customWidth="1"/>
    <col min="7490" max="7491" width="4.140625" style="6" customWidth="1"/>
    <col min="7492" max="7494" width="4" style="6" customWidth="1"/>
    <col min="7495" max="7495" width="4" style="6" bestFit="1" customWidth="1"/>
    <col min="7496" max="7496" width="4" style="6" customWidth="1"/>
    <col min="7497" max="7497" width="3.7109375" style="6" customWidth="1"/>
    <col min="7498" max="7498" width="4" style="6" bestFit="1" customWidth="1"/>
    <col min="7499" max="7499" width="4.28515625" style="6" customWidth="1"/>
    <col min="7500" max="7500" width="4.42578125" style="6" customWidth="1"/>
    <col min="7501" max="7501" width="4" style="6" customWidth="1"/>
    <col min="7502" max="7502" width="4.28515625" style="6" customWidth="1"/>
    <col min="7503" max="7691" width="8.7109375" style="6"/>
    <col min="7692" max="7692" width="7" style="6" customWidth="1"/>
    <col min="7693" max="7693" width="7.28515625" style="6" customWidth="1"/>
    <col min="7694" max="7694" width="17.140625" style="6" customWidth="1"/>
    <col min="7695" max="7695" width="5.28515625" style="6" customWidth="1"/>
    <col min="7696" max="7696" width="5.42578125" style="6" customWidth="1"/>
    <col min="7697" max="7697" width="6.85546875" style="6" customWidth="1"/>
    <col min="7698" max="7698" width="6.140625" style="6" customWidth="1"/>
    <col min="7699" max="7699" width="3.85546875" style="6" customWidth="1"/>
    <col min="7700" max="7701" width="4.140625" style="6" customWidth="1"/>
    <col min="7702" max="7702" width="4" style="6" customWidth="1"/>
    <col min="7703" max="7704" width="4.42578125" style="6" customWidth="1"/>
    <col min="7705" max="7706" width="4.140625" style="6" customWidth="1"/>
    <col min="7707" max="7711" width="4" style="6" customWidth="1"/>
    <col min="7712" max="7712" width="12.140625" style="6" customWidth="1"/>
    <col min="7713" max="7713" width="4.42578125" style="6" customWidth="1"/>
    <col min="7714" max="7720" width="3.42578125" style="6" customWidth="1"/>
    <col min="7721" max="7721" width="4.140625" style="6" customWidth="1"/>
    <col min="7722" max="7722" width="3.85546875" style="6" customWidth="1"/>
    <col min="7723" max="7726" width="4" style="6" customWidth="1"/>
    <col min="7727" max="7729" width="4.42578125" style="6" customWidth="1"/>
    <col min="7730" max="7730" width="4" style="6" customWidth="1"/>
    <col min="7731" max="7741" width="4.42578125" style="6" customWidth="1"/>
    <col min="7742" max="7742" width="5.28515625" style="6" customWidth="1"/>
    <col min="7743" max="7743" width="6.85546875" style="6" customWidth="1"/>
    <col min="7744" max="7744" width="4" style="6" bestFit="1" customWidth="1"/>
    <col min="7745" max="7745" width="3.42578125" style="6" customWidth="1"/>
    <col min="7746" max="7747" width="4.140625" style="6" customWidth="1"/>
    <col min="7748" max="7750" width="4" style="6" customWidth="1"/>
    <col min="7751" max="7751" width="4" style="6" bestFit="1" customWidth="1"/>
    <col min="7752" max="7752" width="4" style="6" customWidth="1"/>
    <col min="7753" max="7753" width="3.7109375" style="6" customWidth="1"/>
    <col min="7754" max="7754" width="4" style="6" bestFit="1" customWidth="1"/>
    <col min="7755" max="7755" width="4.28515625" style="6" customWidth="1"/>
    <col min="7756" max="7756" width="4.42578125" style="6" customWidth="1"/>
    <col min="7757" max="7757" width="4" style="6" customWidth="1"/>
    <col min="7758" max="7758" width="4.28515625" style="6" customWidth="1"/>
    <col min="7759" max="7947" width="8.7109375" style="6"/>
    <col min="7948" max="7948" width="7" style="6" customWidth="1"/>
    <col min="7949" max="7949" width="7.28515625" style="6" customWidth="1"/>
    <col min="7950" max="7950" width="17.140625" style="6" customWidth="1"/>
    <col min="7951" max="7951" width="5.28515625" style="6" customWidth="1"/>
    <col min="7952" max="7952" width="5.42578125" style="6" customWidth="1"/>
    <col min="7953" max="7953" width="6.85546875" style="6" customWidth="1"/>
    <col min="7954" max="7954" width="6.140625" style="6" customWidth="1"/>
    <col min="7955" max="7955" width="3.85546875" style="6" customWidth="1"/>
    <col min="7956" max="7957" width="4.140625" style="6" customWidth="1"/>
    <col min="7958" max="7958" width="4" style="6" customWidth="1"/>
    <col min="7959" max="7960" width="4.42578125" style="6" customWidth="1"/>
    <col min="7961" max="7962" width="4.140625" style="6" customWidth="1"/>
    <col min="7963" max="7967" width="4" style="6" customWidth="1"/>
    <col min="7968" max="7968" width="12.140625" style="6" customWidth="1"/>
    <col min="7969" max="7969" width="4.42578125" style="6" customWidth="1"/>
    <col min="7970" max="7976" width="3.42578125" style="6" customWidth="1"/>
    <col min="7977" max="7977" width="4.140625" style="6" customWidth="1"/>
    <col min="7978" max="7978" width="3.85546875" style="6" customWidth="1"/>
    <col min="7979" max="7982" width="4" style="6" customWidth="1"/>
    <col min="7983" max="7985" width="4.42578125" style="6" customWidth="1"/>
    <col min="7986" max="7986" width="4" style="6" customWidth="1"/>
    <col min="7987" max="7997" width="4.42578125" style="6" customWidth="1"/>
    <col min="7998" max="7998" width="5.28515625" style="6" customWidth="1"/>
    <col min="7999" max="7999" width="6.85546875" style="6" customWidth="1"/>
    <col min="8000" max="8000" width="4" style="6" bestFit="1" customWidth="1"/>
    <col min="8001" max="8001" width="3.42578125" style="6" customWidth="1"/>
    <col min="8002" max="8003" width="4.140625" style="6" customWidth="1"/>
    <col min="8004" max="8006" width="4" style="6" customWidth="1"/>
    <col min="8007" max="8007" width="4" style="6" bestFit="1" customWidth="1"/>
    <col min="8008" max="8008" width="4" style="6" customWidth="1"/>
    <col min="8009" max="8009" width="3.7109375" style="6" customWidth="1"/>
    <col min="8010" max="8010" width="4" style="6" bestFit="1" customWidth="1"/>
    <col min="8011" max="8011" width="4.28515625" style="6" customWidth="1"/>
    <col min="8012" max="8012" width="4.42578125" style="6" customWidth="1"/>
    <col min="8013" max="8013" width="4" style="6" customWidth="1"/>
    <col min="8014" max="8014" width="4.28515625" style="6" customWidth="1"/>
    <col min="8015" max="8203" width="8.7109375" style="6"/>
    <col min="8204" max="8204" width="7" style="6" customWidth="1"/>
    <col min="8205" max="8205" width="7.28515625" style="6" customWidth="1"/>
    <col min="8206" max="8206" width="17.140625" style="6" customWidth="1"/>
    <col min="8207" max="8207" width="5.28515625" style="6" customWidth="1"/>
    <col min="8208" max="8208" width="5.42578125" style="6" customWidth="1"/>
    <col min="8209" max="8209" width="6.85546875" style="6" customWidth="1"/>
    <col min="8210" max="8210" width="6.140625" style="6" customWidth="1"/>
    <col min="8211" max="8211" width="3.85546875" style="6" customWidth="1"/>
    <col min="8212" max="8213" width="4.140625" style="6" customWidth="1"/>
    <col min="8214" max="8214" width="4" style="6" customWidth="1"/>
    <col min="8215" max="8216" width="4.42578125" style="6" customWidth="1"/>
    <col min="8217" max="8218" width="4.140625" style="6" customWidth="1"/>
    <col min="8219" max="8223" width="4" style="6" customWidth="1"/>
    <col min="8224" max="8224" width="12.140625" style="6" customWidth="1"/>
    <col min="8225" max="8225" width="4.42578125" style="6" customWidth="1"/>
    <col min="8226" max="8232" width="3.42578125" style="6" customWidth="1"/>
    <col min="8233" max="8233" width="4.140625" style="6" customWidth="1"/>
    <col min="8234" max="8234" width="3.85546875" style="6" customWidth="1"/>
    <col min="8235" max="8238" width="4" style="6" customWidth="1"/>
    <col min="8239" max="8241" width="4.42578125" style="6" customWidth="1"/>
    <col min="8242" max="8242" width="4" style="6" customWidth="1"/>
    <col min="8243" max="8253" width="4.42578125" style="6" customWidth="1"/>
    <col min="8254" max="8254" width="5.28515625" style="6" customWidth="1"/>
    <col min="8255" max="8255" width="6.85546875" style="6" customWidth="1"/>
    <col min="8256" max="8256" width="4" style="6" bestFit="1" customWidth="1"/>
    <col min="8257" max="8257" width="3.42578125" style="6" customWidth="1"/>
    <col min="8258" max="8259" width="4.140625" style="6" customWidth="1"/>
    <col min="8260" max="8262" width="4" style="6" customWidth="1"/>
    <col min="8263" max="8263" width="4" style="6" bestFit="1" customWidth="1"/>
    <col min="8264" max="8264" width="4" style="6" customWidth="1"/>
    <col min="8265" max="8265" width="3.7109375" style="6" customWidth="1"/>
    <col min="8266" max="8266" width="4" style="6" bestFit="1" customWidth="1"/>
    <col min="8267" max="8267" width="4.28515625" style="6" customWidth="1"/>
    <col min="8268" max="8268" width="4.42578125" style="6" customWidth="1"/>
    <col min="8269" max="8269" width="4" style="6" customWidth="1"/>
    <col min="8270" max="8270" width="4.28515625" style="6" customWidth="1"/>
    <col min="8271" max="8459" width="8.7109375" style="6"/>
    <col min="8460" max="8460" width="7" style="6" customWidth="1"/>
    <col min="8461" max="8461" width="7.28515625" style="6" customWidth="1"/>
    <col min="8462" max="8462" width="17.140625" style="6" customWidth="1"/>
    <col min="8463" max="8463" width="5.28515625" style="6" customWidth="1"/>
    <col min="8464" max="8464" width="5.42578125" style="6" customWidth="1"/>
    <col min="8465" max="8465" width="6.85546875" style="6" customWidth="1"/>
    <col min="8466" max="8466" width="6.140625" style="6" customWidth="1"/>
    <col min="8467" max="8467" width="3.85546875" style="6" customWidth="1"/>
    <col min="8468" max="8469" width="4.140625" style="6" customWidth="1"/>
    <col min="8470" max="8470" width="4" style="6" customWidth="1"/>
    <col min="8471" max="8472" width="4.42578125" style="6" customWidth="1"/>
    <col min="8473" max="8474" width="4.140625" style="6" customWidth="1"/>
    <col min="8475" max="8479" width="4" style="6" customWidth="1"/>
    <col min="8480" max="8480" width="12.140625" style="6" customWidth="1"/>
    <col min="8481" max="8481" width="4.42578125" style="6" customWidth="1"/>
    <col min="8482" max="8488" width="3.42578125" style="6" customWidth="1"/>
    <col min="8489" max="8489" width="4.140625" style="6" customWidth="1"/>
    <col min="8490" max="8490" width="3.85546875" style="6" customWidth="1"/>
    <col min="8491" max="8494" width="4" style="6" customWidth="1"/>
    <col min="8495" max="8497" width="4.42578125" style="6" customWidth="1"/>
    <col min="8498" max="8498" width="4" style="6" customWidth="1"/>
    <col min="8499" max="8509" width="4.42578125" style="6" customWidth="1"/>
    <col min="8510" max="8510" width="5.28515625" style="6" customWidth="1"/>
    <col min="8511" max="8511" width="6.85546875" style="6" customWidth="1"/>
    <col min="8512" max="8512" width="4" style="6" bestFit="1" customWidth="1"/>
    <col min="8513" max="8513" width="3.42578125" style="6" customWidth="1"/>
    <col min="8514" max="8515" width="4.140625" style="6" customWidth="1"/>
    <col min="8516" max="8518" width="4" style="6" customWidth="1"/>
    <col min="8519" max="8519" width="4" style="6" bestFit="1" customWidth="1"/>
    <col min="8520" max="8520" width="4" style="6" customWidth="1"/>
    <col min="8521" max="8521" width="3.7109375" style="6" customWidth="1"/>
    <col min="8522" max="8522" width="4" style="6" bestFit="1" customWidth="1"/>
    <col min="8523" max="8523" width="4.28515625" style="6" customWidth="1"/>
    <col min="8524" max="8524" width="4.42578125" style="6" customWidth="1"/>
    <col min="8525" max="8525" width="4" style="6" customWidth="1"/>
    <col min="8526" max="8526" width="4.28515625" style="6" customWidth="1"/>
    <col min="8527" max="8715" width="8.7109375" style="6"/>
    <col min="8716" max="8716" width="7" style="6" customWidth="1"/>
    <col min="8717" max="8717" width="7.28515625" style="6" customWidth="1"/>
    <col min="8718" max="8718" width="17.140625" style="6" customWidth="1"/>
    <col min="8719" max="8719" width="5.28515625" style="6" customWidth="1"/>
    <col min="8720" max="8720" width="5.42578125" style="6" customWidth="1"/>
    <col min="8721" max="8721" width="6.85546875" style="6" customWidth="1"/>
    <col min="8722" max="8722" width="6.140625" style="6" customWidth="1"/>
    <col min="8723" max="8723" width="3.85546875" style="6" customWidth="1"/>
    <col min="8724" max="8725" width="4.140625" style="6" customWidth="1"/>
    <col min="8726" max="8726" width="4" style="6" customWidth="1"/>
    <col min="8727" max="8728" width="4.42578125" style="6" customWidth="1"/>
    <col min="8729" max="8730" width="4.140625" style="6" customWidth="1"/>
    <col min="8731" max="8735" width="4" style="6" customWidth="1"/>
    <col min="8736" max="8736" width="12.140625" style="6" customWidth="1"/>
    <col min="8737" max="8737" width="4.42578125" style="6" customWidth="1"/>
    <col min="8738" max="8744" width="3.42578125" style="6" customWidth="1"/>
    <col min="8745" max="8745" width="4.140625" style="6" customWidth="1"/>
    <col min="8746" max="8746" width="3.85546875" style="6" customWidth="1"/>
    <col min="8747" max="8750" width="4" style="6" customWidth="1"/>
    <col min="8751" max="8753" width="4.42578125" style="6" customWidth="1"/>
    <col min="8754" max="8754" width="4" style="6" customWidth="1"/>
    <col min="8755" max="8765" width="4.42578125" style="6" customWidth="1"/>
    <col min="8766" max="8766" width="5.28515625" style="6" customWidth="1"/>
    <col min="8767" max="8767" width="6.85546875" style="6" customWidth="1"/>
    <col min="8768" max="8768" width="4" style="6" bestFit="1" customWidth="1"/>
    <col min="8769" max="8769" width="3.42578125" style="6" customWidth="1"/>
    <col min="8770" max="8771" width="4.140625" style="6" customWidth="1"/>
    <col min="8772" max="8774" width="4" style="6" customWidth="1"/>
    <col min="8775" max="8775" width="4" style="6" bestFit="1" customWidth="1"/>
    <col min="8776" max="8776" width="4" style="6" customWidth="1"/>
    <col min="8777" max="8777" width="3.7109375" style="6" customWidth="1"/>
    <col min="8778" max="8778" width="4" style="6" bestFit="1" customWidth="1"/>
    <col min="8779" max="8779" width="4.28515625" style="6" customWidth="1"/>
    <col min="8780" max="8780" width="4.42578125" style="6" customWidth="1"/>
    <col min="8781" max="8781" width="4" style="6" customWidth="1"/>
    <col min="8782" max="8782" width="4.28515625" style="6" customWidth="1"/>
    <col min="8783" max="8971" width="8.7109375" style="6"/>
    <col min="8972" max="8972" width="7" style="6" customWidth="1"/>
    <col min="8973" max="8973" width="7.28515625" style="6" customWidth="1"/>
    <col min="8974" max="8974" width="17.140625" style="6" customWidth="1"/>
    <col min="8975" max="8975" width="5.28515625" style="6" customWidth="1"/>
    <col min="8976" max="8976" width="5.42578125" style="6" customWidth="1"/>
    <col min="8977" max="8977" width="6.85546875" style="6" customWidth="1"/>
    <col min="8978" max="8978" width="6.140625" style="6" customWidth="1"/>
    <col min="8979" max="8979" width="3.85546875" style="6" customWidth="1"/>
    <col min="8980" max="8981" width="4.140625" style="6" customWidth="1"/>
    <col min="8982" max="8982" width="4" style="6" customWidth="1"/>
    <col min="8983" max="8984" width="4.42578125" style="6" customWidth="1"/>
    <col min="8985" max="8986" width="4.140625" style="6" customWidth="1"/>
    <col min="8987" max="8991" width="4" style="6" customWidth="1"/>
    <col min="8992" max="8992" width="12.140625" style="6" customWidth="1"/>
    <col min="8993" max="8993" width="4.42578125" style="6" customWidth="1"/>
    <col min="8994" max="9000" width="3.42578125" style="6" customWidth="1"/>
    <col min="9001" max="9001" width="4.140625" style="6" customWidth="1"/>
    <col min="9002" max="9002" width="3.85546875" style="6" customWidth="1"/>
    <col min="9003" max="9006" width="4" style="6" customWidth="1"/>
    <col min="9007" max="9009" width="4.42578125" style="6" customWidth="1"/>
    <col min="9010" max="9010" width="4" style="6" customWidth="1"/>
    <col min="9011" max="9021" width="4.42578125" style="6" customWidth="1"/>
    <col min="9022" max="9022" width="5.28515625" style="6" customWidth="1"/>
    <col min="9023" max="9023" width="6.85546875" style="6" customWidth="1"/>
    <col min="9024" max="9024" width="4" style="6" bestFit="1" customWidth="1"/>
    <col min="9025" max="9025" width="3.42578125" style="6" customWidth="1"/>
    <col min="9026" max="9027" width="4.140625" style="6" customWidth="1"/>
    <col min="9028" max="9030" width="4" style="6" customWidth="1"/>
    <col min="9031" max="9031" width="4" style="6" bestFit="1" customWidth="1"/>
    <col min="9032" max="9032" width="4" style="6" customWidth="1"/>
    <col min="9033" max="9033" width="3.7109375" style="6" customWidth="1"/>
    <col min="9034" max="9034" width="4" style="6" bestFit="1" customWidth="1"/>
    <col min="9035" max="9035" width="4.28515625" style="6" customWidth="1"/>
    <col min="9036" max="9036" width="4.42578125" style="6" customWidth="1"/>
    <col min="9037" max="9037" width="4" style="6" customWidth="1"/>
    <col min="9038" max="9038" width="4.28515625" style="6" customWidth="1"/>
    <col min="9039" max="9227" width="8.7109375" style="6"/>
    <col min="9228" max="9228" width="7" style="6" customWidth="1"/>
    <col min="9229" max="9229" width="7.28515625" style="6" customWidth="1"/>
    <col min="9230" max="9230" width="17.140625" style="6" customWidth="1"/>
    <col min="9231" max="9231" width="5.28515625" style="6" customWidth="1"/>
    <col min="9232" max="9232" width="5.42578125" style="6" customWidth="1"/>
    <col min="9233" max="9233" width="6.85546875" style="6" customWidth="1"/>
    <col min="9234" max="9234" width="6.140625" style="6" customWidth="1"/>
    <col min="9235" max="9235" width="3.85546875" style="6" customWidth="1"/>
    <col min="9236" max="9237" width="4.140625" style="6" customWidth="1"/>
    <col min="9238" max="9238" width="4" style="6" customWidth="1"/>
    <col min="9239" max="9240" width="4.42578125" style="6" customWidth="1"/>
    <col min="9241" max="9242" width="4.140625" style="6" customWidth="1"/>
    <col min="9243" max="9247" width="4" style="6" customWidth="1"/>
    <col min="9248" max="9248" width="12.140625" style="6" customWidth="1"/>
    <col min="9249" max="9249" width="4.42578125" style="6" customWidth="1"/>
    <col min="9250" max="9256" width="3.42578125" style="6" customWidth="1"/>
    <col min="9257" max="9257" width="4.140625" style="6" customWidth="1"/>
    <col min="9258" max="9258" width="3.85546875" style="6" customWidth="1"/>
    <col min="9259" max="9262" width="4" style="6" customWidth="1"/>
    <col min="9263" max="9265" width="4.42578125" style="6" customWidth="1"/>
    <col min="9266" max="9266" width="4" style="6" customWidth="1"/>
    <col min="9267" max="9277" width="4.42578125" style="6" customWidth="1"/>
    <col min="9278" max="9278" width="5.28515625" style="6" customWidth="1"/>
    <col min="9279" max="9279" width="6.85546875" style="6" customWidth="1"/>
    <col min="9280" max="9280" width="4" style="6" bestFit="1" customWidth="1"/>
    <col min="9281" max="9281" width="3.42578125" style="6" customWidth="1"/>
    <col min="9282" max="9283" width="4.140625" style="6" customWidth="1"/>
    <col min="9284" max="9286" width="4" style="6" customWidth="1"/>
    <col min="9287" max="9287" width="4" style="6" bestFit="1" customWidth="1"/>
    <col min="9288" max="9288" width="4" style="6" customWidth="1"/>
    <col min="9289" max="9289" width="3.7109375" style="6" customWidth="1"/>
    <col min="9290" max="9290" width="4" style="6" bestFit="1" customWidth="1"/>
    <col min="9291" max="9291" width="4.28515625" style="6" customWidth="1"/>
    <col min="9292" max="9292" width="4.42578125" style="6" customWidth="1"/>
    <col min="9293" max="9293" width="4" style="6" customWidth="1"/>
    <col min="9294" max="9294" width="4.28515625" style="6" customWidth="1"/>
    <col min="9295" max="9483" width="8.7109375" style="6"/>
    <col min="9484" max="9484" width="7" style="6" customWidth="1"/>
    <col min="9485" max="9485" width="7.28515625" style="6" customWidth="1"/>
    <col min="9486" max="9486" width="17.140625" style="6" customWidth="1"/>
    <col min="9487" max="9487" width="5.28515625" style="6" customWidth="1"/>
    <col min="9488" max="9488" width="5.42578125" style="6" customWidth="1"/>
    <col min="9489" max="9489" width="6.85546875" style="6" customWidth="1"/>
    <col min="9490" max="9490" width="6.140625" style="6" customWidth="1"/>
    <col min="9491" max="9491" width="3.85546875" style="6" customWidth="1"/>
    <col min="9492" max="9493" width="4.140625" style="6" customWidth="1"/>
    <col min="9494" max="9494" width="4" style="6" customWidth="1"/>
    <col min="9495" max="9496" width="4.42578125" style="6" customWidth="1"/>
    <col min="9497" max="9498" width="4.140625" style="6" customWidth="1"/>
    <col min="9499" max="9503" width="4" style="6" customWidth="1"/>
    <col min="9504" max="9504" width="12.140625" style="6" customWidth="1"/>
    <col min="9505" max="9505" width="4.42578125" style="6" customWidth="1"/>
    <col min="9506" max="9512" width="3.42578125" style="6" customWidth="1"/>
    <col min="9513" max="9513" width="4.140625" style="6" customWidth="1"/>
    <col min="9514" max="9514" width="3.85546875" style="6" customWidth="1"/>
    <col min="9515" max="9518" width="4" style="6" customWidth="1"/>
    <col min="9519" max="9521" width="4.42578125" style="6" customWidth="1"/>
    <col min="9522" max="9522" width="4" style="6" customWidth="1"/>
    <col min="9523" max="9533" width="4.42578125" style="6" customWidth="1"/>
    <col min="9534" max="9534" width="5.28515625" style="6" customWidth="1"/>
    <col min="9535" max="9535" width="6.85546875" style="6" customWidth="1"/>
    <col min="9536" max="9536" width="4" style="6" bestFit="1" customWidth="1"/>
    <col min="9537" max="9537" width="3.42578125" style="6" customWidth="1"/>
    <col min="9538" max="9539" width="4.140625" style="6" customWidth="1"/>
    <col min="9540" max="9542" width="4" style="6" customWidth="1"/>
    <col min="9543" max="9543" width="4" style="6" bestFit="1" customWidth="1"/>
    <col min="9544" max="9544" width="4" style="6" customWidth="1"/>
    <col min="9545" max="9545" width="3.7109375" style="6" customWidth="1"/>
    <col min="9546" max="9546" width="4" style="6" bestFit="1" customWidth="1"/>
    <col min="9547" max="9547" width="4.28515625" style="6" customWidth="1"/>
    <col min="9548" max="9548" width="4.42578125" style="6" customWidth="1"/>
    <col min="9549" max="9549" width="4" style="6" customWidth="1"/>
    <col min="9550" max="9550" width="4.28515625" style="6" customWidth="1"/>
    <col min="9551" max="9739" width="8.7109375" style="6"/>
    <col min="9740" max="9740" width="7" style="6" customWidth="1"/>
    <col min="9741" max="9741" width="7.28515625" style="6" customWidth="1"/>
    <col min="9742" max="9742" width="17.140625" style="6" customWidth="1"/>
    <col min="9743" max="9743" width="5.28515625" style="6" customWidth="1"/>
    <col min="9744" max="9744" width="5.42578125" style="6" customWidth="1"/>
    <col min="9745" max="9745" width="6.85546875" style="6" customWidth="1"/>
    <col min="9746" max="9746" width="6.140625" style="6" customWidth="1"/>
    <col min="9747" max="9747" width="3.85546875" style="6" customWidth="1"/>
    <col min="9748" max="9749" width="4.140625" style="6" customWidth="1"/>
    <col min="9750" max="9750" width="4" style="6" customWidth="1"/>
    <col min="9751" max="9752" width="4.42578125" style="6" customWidth="1"/>
    <col min="9753" max="9754" width="4.140625" style="6" customWidth="1"/>
    <col min="9755" max="9759" width="4" style="6" customWidth="1"/>
    <col min="9760" max="9760" width="12.140625" style="6" customWidth="1"/>
    <col min="9761" max="9761" width="4.42578125" style="6" customWidth="1"/>
    <col min="9762" max="9768" width="3.42578125" style="6" customWidth="1"/>
    <col min="9769" max="9769" width="4.140625" style="6" customWidth="1"/>
    <col min="9770" max="9770" width="3.85546875" style="6" customWidth="1"/>
    <col min="9771" max="9774" width="4" style="6" customWidth="1"/>
    <col min="9775" max="9777" width="4.42578125" style="6" customWidth="1"/>
    <col min="9778" max="9778" width="4" style="6" customWidth="1"/>
    <col min="9779" max="9789" width="4.42578125" style="6" customWidth="1"/>
    <col min="9790" max="9790" width="5.28515625" style="6" customWidth="1"/>
    <col min="9791" max="9791" width="6.85546875" style="6" customWidth="1"/>
    <col min="9792" max="9792" width="4" style="6" bestFit="1" customWidth="1"/>
    <col min="9793" max="9793" width="3.42578125" style="6" customWidth="1"/>
    <col min="9794" max="9795" width="4.140625" style="6" customWidth="1"/>
    <col min="9796" max="9798" width="4" style="6" customWidth="1"/>
    <col min="9799" max="9799" width="4" style="6" bestFit="1" customWidth="1"/>
    <col min="9800" max="9800" width="4" style="6" customWidth="1"/>
    <col min="9801" max="9801" width="3.7109375" style="6" customWidth="1"/>
    <col min="9802" max="9802" width="4" style="6" bestFit="1" customWidth="1"/>
    <col min="9803" max="9803" width="4.28515625" style="6" customWidth="1"/>
    <col min="9804" max="9804" width="4.42578125" style="6" customWidth="1"/>
    <col min="9805" max="9805" width="4" style="6" customWidth="1"/>
    <col min="9806" max="9806" width="4.28515625" style="6" customWidth="1"/>
    <col min="9807" max="9995" width="8.7109375" style="6"/>
    <col min="9996" max="9996" width="7" style="6" customWidth="1"/>
    <col min="9997" max="9997" width="7.28515625" style="6" customWidth="1"/>
    <col min="9998" max="9998" width="17.140625" style="6" customWidth="1"/>
    <col min="9999" max="9999" width="5.28515625" style="6" customWidth="1"/>
    <col min="10000" max="10000" width="5.42578125" style="6" customWidth="1"/>
    <col min="10001" max="10001" width="6.85546875" style="6" customWidth="1"/>
    <col min="10002" max="10002" width="6.140625" style="6" customWidth="1"/>
    <col min="10003" max="10003" width="3.85546875" style="6" customWidth="1"/>
    <col min="10004" max="10005" width="4.140625" style="6" customWidth="1"/>
    <col min="10006" max="10006" width="4" style="6" customWidth="1"/>
    <col min="10007" max="10008" width="4.42578125" style="6" customWidth="1"/>
    <col min="10009" max="10010" width="4.140625" style="6" customWidth="1"/>
    <col min="10011" max="10015" width="4" style="6" customWidth="1"/>
    <col min="10016" max="10016" width="12.140625" style="6" customWidth="1"/>
    <col min="10017" max="10017" width="4.42578125" style="6" customWidth="1"/>
    <col min="10018" max="10024" width="3.42578125" style="6" customWidth="1"/>
    <col min="10025" max="10025" width="4.140625" style="6" customWidth="1"/>
    <col min="10026" max="10026" width="3.85546875" style="6" customWidth="1"/>
    <col min="10027" max="10030" width="4" style="6" customWidth="1"/>
    <col min="10031" max="10033" width="4.42578125" style="6" customWidth="1"/>
    <col min="10034" max="10034" width="4" style="6" customWidth="1"/>
    <col min="10035" max="10045" width="4.42578125" style="6" customWidth="1"/>
    <col min="10046" max="10046" width="5.28515625" style="6" customWidth="1"/>
    <col min="10047" max="10047" width="6.85546875" style="6" customWidth="1"/>
    <col min="10048" max="10048" width="4" style="6" bestFit="1" customWidth="1"/>
    <col min="10049" max="10049" width="3.42578125" style="6" customWidth="1"/>
    <col min="10050" max="10051" width="4.140625" style="6" customWidth="1"/>
    <col min="10052" max="10054" width="4" style="6" customWidth="1"/>
    <col min="10055" max="10055" width="4" style="6" bestFit="1" customWidth="1"/>
    <col min="10056" max="10056" width="4" style="6" customWidth="1"/>
    <col min="10057" max="10057" width="3.7109375" style="6" customWidth="1"/>
    <col min="10058" max="10058" width="4" style="6" bestFit="1" customWidth="1"/>
    <col min="10059" max="10059" width="4.28515625" style="6" customWidth="1"/>
    <col min="10060" max="10060" width="4.42578125" style="6" customWidth="1"/>
    <col min="10061" max="10061" width="4" style="6" customWidth="1"/>
    <col min="10062" max="10062" width="4.28515625" style="6" customWidth="1"/>
    <col min="10063" max="10251" width="8.7109375" style="6"/>
    <col min="10252" max="10252" width="7" style="6" customWidth="1"/>
    <col min="10253" max="10253" width="7.28515625" style="6" customWidth="1"/>
    <col min="10254" max="10254" width="17.140625" style="6" customWidth="1"/>
    <col min="10255" max="10255" width="5.28515625" style="6" customWidth="1"/>
    <col min="10256" max="10256" width="5.42578125" style="6" customWidth="1"/>
    <col min="10257" max="10257" width="6.85546875" style="6" customWidth="1"/>
    <col min="10258" max="10258" width="6.140625" style="6" customWidth="1"/>
    <col min="10259" max="10259" width="3.85546875" style="6" customWidth="1"/>
    <col min="10260" max="10261" width="4.140625" style="6" customWidth="1"/>
    <col min="10262" max="10262" width="4" style="6" customWidth="1"/>
    <col min="10263" max="10264" width="4.42578125" style="6" customWidth="1"/>
    <col min="10265" max="10266" width="4.140625" style="6" customWidth="1"/>
    <col min="10267" max="10271" width="4" style="6" customWidth="1"/>
    <col min="10272" max="10272" width="12.140625" style="6" customWidth="1"/>
    <col min="10273" max="10273" width="4.42578125" style="6" customWidth="1"/>
    <col min="10274" max="10280" width="3.42578125" style="6" customWidth="1"/>
    <col min="10281" max="10281" width="4.140625" style="6" customWidth="1"/>
    <col min="10282" max="10282" width="3.85546875" style="6" customWidth="1"/>
    <col min="10283" max="10286" width="4" style="6" customWidth="1"/>
    <col min="10287" max="10289" width="4.42578125" style="6" customWidth="1"/>
    <col min="10290" max="10290" width="4" style="6" customWidth="1"/>
    <col min="10291" max="10301" width="4.42578125" style="6" customWidth="1"/>
    <col min="10302" max="10302" width="5.28515625" style="6" customWidth="1"/>
    <col min="10303" max="10303" width="6.85546875" style="6" customWidth="1"/>
    <col min="10304" max="10304" width="4" style="6" bestFit="1" customWidth="1"/>
    <col min="10305" max="10305" width="3.42578125" style="6" customWidth="1"/>
    <col min="10306" max="10307" width="4.140625" style="6" customWidth="1"/>
    <col min="10308" max="10310" width="4" style="6" customWidth="1"/>
    <col min="10311" max="10311" width="4" style="6" bestFit="1" customWidth="1"/>
    <col min="10312" max="10312" width="4" style="6" customWidth="1"/>
    <col min="10313" max="10313" width="3.7109375" style="6" customWidth="1"/>
    <col min="10314" max="10314" width="4" style="6" bestFit="1" customWidth="1"/>
    <col min="10315" max="10315" width="4.28515625" style="6" customWidth="1"/>
    <col min="10316" max="10316" width="4.42578125" style="6" customWidth="1"/>
    <col min="10317" max="10317" width="4" style="6" customWidth="1"/>
    <col min="10318" max="10318" width="4.28515625" style="6" customWidth="1"/>
    <col min="10319" max="10507" width="8.7109375" style="6"/>
    <col min="10508" max="10508" width="7" style="6" customWidth="1"/>
    <col min="10509" max="10509" width="7.28515625" style="6" customWidth="1"/>
    <col min="10510" max="10510" width="17.140625" style="6" customWidth="1"/>
    <col min="10511" max="10511" width="5.28515625" style="6" customWidth="1"/>
    <col min="10512" max="10512" width="5.42578125" style="6" customWidth="1"/>
    <col min="10513" max="10513" width="6.85546875" style="6" customWidth="1"/>
    <col min="10514" max="10514" width="6.140625" style="6" customWidth="1"/>
    <col min="10515" max="10515" width="3.85546875" style="6" customWidth="1"/>
    <col min="10516" max="10517" width="4.140625" style="6" customWidth="1"/>
    <col min="10518" max="10518" width="4" style="6" customWidth="1"/>
    <col min="10519" max="10520" width="4.42578125" style="6" customWidth="1"/>
    <col min="10521" max="10522" width="4.140625" style="6" customWidth="1"/>
    <col min="10523" max="10527" width="4" style="6" customWidth="1"/>
    <col min="10528" max="10528" width="12.140625" style="6" customWidth="1"/>
    <col min="10529" max="10529" width="4.42578125" style="6" customWidth="1"/>
    <col min="10530" max="10536" width="3.42578125" style="6" customWidth="1"/>
    <col min="10537" max="10537" width="4.140625" style="6" customWidth="1"/>
    <col min="10538" max="10538" width="3.85546875" style="6" customWidth="1"/>
    <col min="10539" max="10542" width="4" style="6" customWidth="1"/>
    <col min="10543" max="10545" width="4.42578125" style="6" customWidth="1"/>
    <col min="10546" max="10546" width="4" style="6" customWidth="1"/>
    <col min="10547" max="10557" width="4.42578125" style="6" customWidth="1"/>
    <col min="10558" max="10558" width="5.28515625" style="6" customWidth="1"/>
    <col min="10559" max="10559" width="6.85546875" style="6" customWidth="1"/>
    <col min="10560" max="10560" width="4" style="6" bestFit="1" customWidth="1"/>
    <col min="10561" max="10561" width="3.42578125" style="6" customWidth="1"/>
    <col min="10562" max="10563" width="4.140625" style="6" customWidth="1"/>
    <col min="10564" max="10566" width="4" style="6" customWidth="1"/>
    <col min="10567" max="10567" width="4" style="6" bestFit="1" customWidth="1"/>
    <col min="10568" max="10568" width="4" style="6" customWidth="1"/>
    <col min="10569" max="10569" width="3.7109375" style="6" customWidth="1"/>
    <col min="10570" max="10570" width="4" style="6" bestFit="1" customWidth="1"/>
    <col min="10571" max="10571" width="4.28515625" style="6" customWidth="1"/>
    <col min="10572" max="10572" width="4.42578125" style="6" customWidth="1"/>
    <col min="10573" max="10573" width="4" style="6" customWidth="1"/>
    <col min="10574" max="10574" width="4.28515625" style="6" customWidth="1"/>
    <col min="10575" max="10763" width="8.7109375" style="6"/>
    <col min="10764" max="10764" width="7" style="6" customWidth="1"/>
    <col min="10765" max="10765" width="7.28515625" style="6" customWidth="1"/>
    <col min="10766" max="10766" width="17.140625" style="6" customWidth="1"/>
    <col min="10767" max="10767" width="5.28515625" style="6" customWidth="1"/>
    <col min="10768" max="10768" width="5.42578125" style="6" customWidth="1"/>
    <col min="10769" max="10769" width="6.85546875" style="6" customWidth="1"/>
    <col min="10770" max="10770" width="6.140625" style="6" customWidth="1"/>
    <col min="10771" max="10771" width="3.85546875" style="6" customWidth="1"/>
    <col min="10772" max="10773" width="4.140625" style="6" customWidth="1"/>
    <col min="10774" max="10774" width="4" style="6" customWidth="1"/>
    <col min="10775" max="10776" width="4.42578125" style="6" customWidth="1"/>
    <col min="10777" max="10778" width="4.140625" style="6" customWidth="1"/>
    <col min="10779" max="10783" width="4" style="6" customWidth="1"/>
    <col min="10784" max="10784" width="12.140625" style="6" customWidth="1"/>
    <col min="10785" max="10785" width="4.42578125" style="6" customWidth="1"/>
    <col min="10786" max="10792" width="3.42578125" style="6" customWidth="1"/>
    <col min="10793" max="10793" width="4.140625" style="6" customWidth="1"/>
    <col min="10794" max="10794" width="3.85546875" style="6" customWidth="1"/>
    <col min="10795" max="10798" width="4" style="6" customWidth="1"/>
    <col min="10799" max="10801" width="4.42578125" style="6" customWidth="1"/>
    <col min="10802" max="10802" width="4" style="6" customWidth="1"/>
    <col min="10803" max="10813" width="4.42578125" style="6" customWidth="1"/>
    <col min="10814" max="10814" width="5.28515625" style="6" customWidth="1"/>
    <col min="10815" max="10815" width="6.85546875" style="6" customWidth="1"/>
    <col min="10816" max="10816" width="4" style="6" bestFit="1" customWidth="1"/>
    <col min="10817" max="10817" width="3.42578125" style="6" customWidth="1"/>
    <col min="10818" max="10819" width="4.140625" style="6" customWidth="1"/>
    <col min="10820" max="10822" width="4" style="6" customWidth="1"/>
    <col min="10823" max="10823" width="4" style="6" bestFit="1" customWidth="1"/>
    <col min="10824" max="10824" width="4" style="6" customWidth="1"/>
    <col min="10825" max="10825" width="3.7109375" style="6" customWidth="1"/>
    <col min="10826" max="10826" width="4" style="6" bestFit="1" customWidth="1"/>
    <col min="10827" max="10827" width="4.28515625" style="6" customWidth="1"/>
    <col min="10828" max="10828" width="4.42578125" style="6" customWidth="1"/>
    <col min="10829" max="10829" width="4" style="6" customWidth="1"/>
    <col min="10830" max="10830" width="4.28515625" style="6" customWidth="1"/>
    <col min="10831" max="11019" width="8.7109375" style="6"/>
    <col min="11020" max="11020" width="7" style="6" customWidth="1"/>
    <col min="11021" max="11021" width="7.28515625" style="6" customWidth="1"/>
    <col min="11022" max="11022" width="17.140625" style="6" customWidth="1"/>
    <col min="11023" max="11023" width="5.28515625" style="6" customWidth="1"/>
    <col min="11024" max="11024" width="5.42578125" style="6" customWidth="1"/>
    <col min="11025" max="11025" width="6.85546875" style="6" customWidth="1"/>
    <col min="11026" max="11026" width="6.140625" style="6" customWidth="1"/>
    <col min="11027" max="11027" width="3.85546875" style="6" customWidth="1"/>
    <col min="11028" max="11029" width="4.140625" style="6" customWidth="1"/>
    <col min="11030" max="11030" width="4" style="6" customWidth="1"/>
    <col min="11031" max="11032" width="4.42578125" style="6" customWidth="1"/>
    <col min="11033" max="11034" width="4.140625" style="6" customWidth="1"/>
    <col min="11035" max="11039" width="4" style="6" customWidth="1"/>
    <col min="11040" max="11040" width="12.140625" style="6" customWidth="1"/>
    <col min="11041" max="11041" width="4.42578125" style="6" customWidth="1"/>
    <col min="11042" max="11048" width="3.42578125" style="6" customWidth="1"/>
    <col min="11049" max="11049" width="4.140625" style="6" customWidth="1"/>
    <col min="11050" max="11050" width="3.85546875" style="6" customWidth="1"/>
    <col min="11051" max="11054" width="4" style="6" customWidth="1"/>
    <col min="11055" max="11057" width="4.42578125" style="6" customWidth="1"/>
    <col min="11058" max="11058" width="4" style="6" customWidth="1"/>
    <col min="11059" max="11069" width="4.42578125" style="6" customWidth="1"/>
    <col min="11070" max="11070" width="5.28515625" style="6" customWidth="1"/>
    <col min="11071" max="11071" width="6.85546875" style="6" customWidth="1"/>
    <col min="11072" max="11072" width="4" style="6" bestFit="1" customWidth="1"/>
    <col min="11073" max="11073" width="3.42578125" style="6" customWidth="1"/>
    <col min="11074" max="11075" width="4.140625" style="6" customWidth="1"/>
    <col min="11076" max="11078" width="4" style="6" customWidth="1"/>
    <col min="11079" max="11079" width="4" style="6" bestFit="1" customWidth="1"/>
    <col min="11080" max="11080" width="4" style="6" customWidth="1"/>
    <col min="11081" max="11081" width="3.7109375" style="6" customWidth="1"/>
    <col min="11082" max="11082" width="4" style="6" bestFit="1" customWidth="1"/>
    <col min="11083" max="11083" width="4.28515625" style="6" customWidth="1"/>
    <col min="11084" max="11084" width="4.42578125" style="6" customWidth="1"/>
    <col min="11085" max="11085" width="4" style="6" customWidth="1"/>
    <col min="11086" max="11086" width="4.28515625" style="6" customWidth="1"/>
    <col min="11087" max="11275" width="8.7109375" style="6"/>
    <col min="11276" max="11276" width="7" style="6" customWidth="1"/>
    <col min="11277" max="11277" width="7.28515625" style="6" customWidth="1"/>
    <col min="11278" max="11278" width="17.140625" style="6" customWidth="1"/>
    <col min="11279" max="11279" width="5.28515625" style="6" customWidth="1"/>
    <col min="11280" max="11280" width="5.42578125" style="6" customWidth="1"/>
    <col min="11281" max="11281" width="6.85546875" style="6" customWidth="1"/>
    <col min="11282" max="11282" width="6.140625" style="6" customWidth="1"/>
    <col min="11283" max="11283" width="3.85546875" style="6" customWidth="1"/>
    <col min="11284" max="11285" width="4.140625" style="6" customWidth="1"/>
    <col min="11286" max="11286" width="4" style="6" customWidth="1"/>
    <col min="11287" max="11288" width="4.42578125" style="6" customWidth="1"/>
    <col min="11289" max="11290" width="4.140625" style="6" customWidth="1"/>
    <col min="11291" max="11295" width="4" style="6" customWidth="1"/>
    <col min="11296" max="11296" width="12.140625" style="6" customWidth="1"/>
    <col min="11297" max="11297" width="4.42578125" style="6" customWidth="1"/>
    <col min="11298" max="11304" width="3.42578125" style="6" customWidth="1"/>
    <col min="11305" max="11305" width="4.140625" style="6" customWidth="1"/>
    <col min="11306" max="11306" width="3.85546875" style="6" customWidth="1"/>
    <col min="11307" max="11310" width="4" style="6" customWidth="1"/>
    <col min="11311" max="11313" width="4.42578125" style="6" customWidth="1"/>
    <col min="11314" max="11314" width="4" style="6" customWidth="1"/>
    <col min="11315" max="11325" width="4.42578125" style="6" customWidth="1"/>
    <col min="11326" max="11326" width="5.28515625" style="6" customWidth="1"/>
    <col min="11327" max="11327" width="6.85546875" style="6" customWidth="1"/>
    <col min="11328" max="11328" width="4" style="6" bestFit="1" customWidth="1"/>
    <col min="11329" max="11329" width="3.42578125" style="6" customWidth="1"/>
    <col min="11330" max="11331" width="4.140625" style="6" customWidth="1"/>
    <col min="11332" max="11334" width="4" style="6" customWidth="1"/>
    <col min="11335" max="11335" width="4" style="6" bestFit="1" customWidth="1"/>
    <col min="11336" max="11336" width="4" style="6" customWidth="1"/>
    <col min="11337" max="11337" width="3.7109375" style="6" customWidth="1"/>
    <col min="11338" max="11338" width="4" style="6" bestFit="1" customWidth="1"/>
    <col min="11339" max="11339" width="4.28515625" style="6" customWidth="1"/>
    <col min="11340" max="11340" width="4.42578125" style="6" customWidth="1"/>
    <col min="11341" max="11341" width="4" style="6" customWidth="1"/>
    <col min="11342" max="11342" width="4.28515625" style="6" customWidth="1"/>
    <col min="11343" max="11531" width="8.7109375" style="6"/>
    <col min="11532" max="11532" width="7" style="6" customWidth="1"/>
    <col min="11533" max="11533" width="7.28515625" style="6" customWidth="1"/>
    <col min="11534" max="11534" width="17.140625" style="6" customWidth="1"/>
    <col min="11535" max="11535" width="5.28515625" style="6" customWidth="1"/>
    <col min="11536" max="11536" width="5.42578125" style="6" customWidth="1"/>
    <col min="11537" max="11537" width="6.85546875" style="6" customWidth="1"/>
    <col min="11538" max="11538" width="6.140625" style="6" customWidth="1"/>
    <col min="11539" max="11539" width="3.85546875" style="6" customWidth="1"/>
    <col min="11540" max="11541" width="4.140625" style="6" customWidth="1"/>
    <col min="11542" max="11542" width="4" style="6" customWidth="1"/>
    <col min="11543" max="11544" width="4.42578125" style="6" customWidth="1"/>
    <col min="11545" max="11546" width="4.140625" style="6" customWidth="1"/>
    <col min="11547" max="11551" width="4" style="6" customWidth="1"/>
    <col min="11552" max="11552" width="12.140625" style="6" customWidth="1"/>
    <col min="11553" max="11553" width="4.42578125" style="6" customWidth="1"/>
    <col min="11554" max="11560" width="3.42578125" style="6" customWidth="1"/>
    <col min="11561" max="11561" width="4.140625" style="6" customWidth="1"/>
    <col min="11562" max="11562" width="3.85546875" style="6" customWidth="1"/>
    <col min="11563" max="11566" width="4" style="6" customWidth="1"/>
    <col min="11567" max="11569" width="4.42578125" style="6" customWidth="1"/>
    <col min="11570" max="11570" width="4" style="6" customWidth="1"/>
    <col min="11571" max="11581" width="4.42578125" style="6" customWidth="1"/>
    <col min="11582" max="11582" width="5.28515625" style="6" customWidth="1"/>
    <col min="11583" max="11583" width="6.85546875" style="6" customWidth="1"/>
    <col min="11584" max="11584" width="4" style="6" bestFit="1" customWidth="1"/>
    <col min="11585" max="11585" width="3.42578125" style="6" customWidth="1"/>
    <col min="11586" max="11587" width="4.140625" style="6" customWidth="1"/>
    <col min="11588" max="11590" width="4" style="6" customWidth="1"/>
    <col min="11591" max="11591" width="4" style="6" bestFit="1" customWidth="1"/>
    <col min="11592" max="11592" width="4" style="6" customWidth="1"/>
    <col min="11593" max="11593" width="3.7109375" style="6" customWidth="1"/>
    <col min="11594" max="11594" width="4" style="6" bestFit="1" customWidth="1"/>
    <col min="11595" max="11595" width="4.28515625" style="6" customWidth="1"/>
    <col min="11596" max="11596" width="4.42578125" style="6" customWidth="1"/>
    <col min="11597" max="11597" width="4" style="6" customWidth="1"/>
    <col min="11598" max="11598" width="4.28515625" style="6" customWidth="1"/>
    <col min="11599" max="11787" width="8.7109375" style="6"/>
    <col min="11788" max="11788" width="7" style="6" customWidth="1"/>
    <col min="11789" max="11789" width="7.28515625" style="6" customWidth="1"/>
    <col min="11790" max="11790" width="17.140625" style="6" customWidth="1"/>
    <col min="11791" max="11791" width="5.28515625" style="6" customWidth="1"/>
    <col min="11792" max="11792" width="5.42578125" style="6" customWidth="1"/>
    <col min="11793" max="11793" width="6.85546875" style="6" customWidth="1"/>
    <col min="11794" max="11794" width="6.140625" style="6" customWidth="1"/>
    <col min="11795" max="11795" width="3.85546875" style="6" customWidth="1"/>
    <col min="11796" max="11797" width="4.140625" style="6" customWidth="1"/>
    <col min="11798" max="11798" width="4" style="6" customWidth="1"/>
    <col min="11799" max="11800" width="4.42578125" style="6" customWidth="1"/>
    <col min="11801" max="11802" width="4.140625" style="6" customWidth="1"/>
    <col min="11803" max="11807" width="4" style="6" customWidth="1"/>
    <col min="11808" max="11808" width="12.140625" style="6" customWidth="1"/>
    <col min="11809" max="11809" width="4.42578125" style="6" customWidth="1"/>
    <col min="11810" max="11816" width="3.42578125" style="6" customWidth="1"/>
    <col min="11817" max="11817" width="4.140625" style="6" customWidth="1"/>
    <col min="11818" max="11818" width="3.85546875" style="6" customWidth="1"/>
    <col min="11819" max="11822" width="4" style="6" customWidth="1"/>
    <col min="11823" max="11825" width="4.42578125" style="6" customWidth="1"/>
    <col min="11826" max="11826" width="4" style="6" customWidth="1"/>
    <col min="11827" max="11837" width="4.42578125" style="6" customWidth="1"/>
    <col min="11838" max="11838" width="5.28515625" style="6" customWidth="1"/>
    <col min="11839" max="11839" width="6.85546875" style="6" customWidth="1"/>
    <col min="11840" max="11840" width="4" style="6" bestFit="1" customWidth="1"/>
    <col min="11841" max="11841" width="3.42578125" style="6" customWidth="1"/>
    <col min="11842" max="11843" width="4.140625" style="6" customWidth="1"/>
    <col min="11844" max="11846" width="4" style="6" customWidth="1"/>
    <col min="11847" max="11847" width="4" style="6" bestFit="1" customWidth="1"/>
    <col min="11848" max="11848" width="4" style="6" customWidth="1"/>
    <col min="11849" max="11849" width="3.7109375" style="6" customWidth="1"/>
    <col min="11850" max="11850" width="4" style="6" bestFit="1" customWidth="1"/>
    <col min="11851" max="11851" width="4.28515625" style="6" customWidth="1"/>
    <col min="11852" max="11852" width="4.42578125" style="6" customWidth="1"/>
    <col min="11853" max="11853" width="4" style="6" customWidth="1"/>
    <col min="11854" max="11854" width="4.28515625" style="6" customWidth="1"/>
    <col min="11855" max="12043" width="8.7109375" style="6"/>
    <col min="12044" max="12044" width="7" style="6" customWidth="1"/>
    <col min="12045" max="12045" width="7.28515625" style="6" customWidth="1"/>
    <col min="12046" max="12046" width="17.140625" style="6" customWidth="1"/>
    <col min="12047" max="12047" width="5.28515625" style="6" customWidth="1"/>
    <col min="12048" max="12048" width="5.42578125" style="6" customWidth="1"/>
    <col min="12049" max="12049" width="6.85546875" style="6" customWidth="1"/>
    <col min="12050" max="12050" width="6.140625" style="6" customWidth="1"/>
    <col min="12051" max="12051" width="3.85546875" style="6" customWidth="1"/>
    <col min="12052" max="12053" width="4.140625" style="6" customWidth="1"/>
    <col min="12054" max="12054" width="4" style="6" customWidth="1"/>
    <col min="12055" max="12056" width="4.42578125" style="6" customWidth="1"/>
    <col min="12057" max="12058" width="4.140625" style="6" customWidth="1"/>
    <col min="12059" max="12063" width="4" style="6" customWidth="1"/>
    <col min="12064" max="12064" width="12.140625" style="6" customWidth="1"/>
    <col min="12065" max="12065" width="4.42578125" style="6" customWidth="1"/>
    <col min="12066" max="12072" width="3.42578125" style="6" customWidth="1"/>
    <col min="12073" max="12073" width="4.140625" style="6" customWidth="1"/>
    <col min="12074" max="12074" width="3.85546875" style="6" customWidth="1"/>
    <col min="12075" max="12078" width="4" style="6" customWidth="1"/>
    <col min="12079" max="12081" width="4.42578125" style="6" customWidth="1"/>
    <col min="12082" max="12082" width="4" style="6" customWidth="1"/>
    <col min="12083" max="12093" width="4.42578125" style="6" customWidth="1"/>
    <col min="12094" max="12094" width="5.28515625" style="6" customWidth="1"/>
    <col min="12095" max="12095" width="6.85546875" style="6" customWidth="1"/>
    <col min="12096" max="12096" width="4" style="6" bestFit="1" customWidth="1"/>
    <col min="12097" max="12097" width="3.42578125" style="6" customWidth="1"/>
    <col min="12098" max="12099" width="4.140625" style="6" customWidth="1"/>
    <col min="12100" max="12102" width="4" style="6" customWidth="1"/>
    <col min="12103" max="12103" width="4" style="6" bestFit="1" customWidth="1"/>
    <col min="12104" max="12104" width="4" style="6" customWidth="1"/>
    <col min="12105" max="12105" width="3.7109375" style="6" customWidth="1"/>
    <col min="12106" max="12106" width="4" style="6" bestFit="1" customWidth="1"/>
    <col min="12107" max="12107" width="4.28515625" style="6" customWidth="1"/>
    <col min="12108" max="12108" width="4.42578125" style="6" customWidth="1"/>
    <col min="12109" max="12109" width="4" style="6" customWidth="1"/>
    <col min="12110" max="12110" width="4.28515625" style="6" customWidth="1"/>
    <col min="12111" max="12299" width="8.7109375" style="6"/>
    <col min="12300" max="12300" width="7" style="6" customWidth="1"/>
    <col min="12301" max="12301" width="7.28515625" style="6" customWidth="1"/>
    <col min="12302" max="12302" width="17.140625" style="6" customWidth="1"/>
    <col min="12303" max="12303" width="5.28515625" style="6" customWidth="1"/>
    <col min="12304" max="12304" width="5.42578125" style="6" customWidth="1"/>
    <col min="12305" max="12305" width="6.85546875" style="6" customWidth="1"/>
    <col min="12306" max="12306" width="6.140625" style="6" customWidth="1"/>
    <col min="12307" max="12307" width="3.85546875" style="6" customWidth="1"/>
    <col min="12308" max="12309" width="4.140625" style="6" customWidth="1"/>
    <col min="12310" max="12310" width="4" style="6" customWidth="1"/>
    <col min="12311" max="12312" width="4.42578125" style="6" customWidth="1"/>
    <col min="12313" max="12314" width="4.140625" style="6" customWidth="1"/>
    <col min="12315" max="12319" width="4" style="6" customWidth="1"/>
    <col min="12320" max="12320" width="12.140625" style="6" customWidth="1"/>
    <col min="12321" max="12321" width="4.42578125" style="6" customWidth="1"/>
    <col min="12322" max="12328" width="3.42578125" style="6" customWidth="1"/>
    <col min="12329" max="12329" width="4.140625" style="6" customWidth="1"/>
    <col min="12330" max="12330" width="3.85546875" style="6" customWidth="1"/>
    <col min="12331" max="12334" width="4" style="6" customWidth="1"/>
    <col min="12335" max="12337" width="4.42578125" style="6" customWidth="1"/>
    <col min="12338" max="12338" width="4" style="6" customWidth="1"/>
    <col min="12339" max="12349" width="4.42578125" style="6" customWidth="1"/>
    <col min="12350" max="12350" width="5.28515625" style="6" customWidth="1"/>
    <col min="12351" max="12351" width="6.85546875" style="6" customWidth="1"/>
    <col min="12352" max="12352" width="4" style="6" bestFit="1" customWidth="1"/>
    <col min="12353" max="12353" width="3.42578125" style="6" customWidth="1"/>
    <col min="12354" max="12355" width="4.140625" style="6" customWidth="1"/>
    <col min="12356" max="12358" width="4" style="6" customWidth="1"/>
    <col min="12359" max="12359" width="4" style="6" bestFit="1" customWidth="1"/>
    <col min="12360" max="12360" width="4" style="6" customWidth="1"/>
    <col min="12361" max="12361" width="3.7109375" style="6" customWidth="1"/>
    <col min="12362" max="12362" width="4" style="6" bestFit="1" customWidth="1"/>
    <col min="12363" max="12363" width="4.28515625" style="6" customWidth="1"/>
    <col min="12364" max="12364" width="4.42578125" style="6" customWidth="1"/>
    <col min="12365" max="12365" width="4" style="6" customWidth="1"/>
    <col min="12366" max="12366" width="4.28515625" style="6" customWidth="1"/>
    <col min="12367" max="12555" width="8.7109375" style="6"/>
    <col min="12556" max="12556" width="7" style="6" customWidth="1"/>
    <col min="12557" max="12557" width="7.28515625" style="6" customWidth="1"/>
    <col min="12558" max="12558" width="17.140625" style="6" customWidth="1"/>
    <col min="12559" max="12559" width="5.28515625" style="6" customWidth="1"/>
    <col min="12560" max="12560" width="5.42578125" style="6" customWidth="1"/>
    <col min="12561" max="12561" width="6.85546875" style="6" customWidth="1"/>
    <col min="12562" max="12562" width="6.140625" style="6" customWidth="1"/>
    <col min="12563" max="12563" width="3.85546875" style="6" customWidth="1"/>
    <col min="12564" max="12565" width="4.140625" style="6" customWidth="1"/>
    <col min="12566" max="12566" width="4" style="6" customWidth="1"/>
    <col min="12567" max="12568" width="4.42578125" style="6" customWidth="1"/>
    <col min="12569" max="12570" width="4.140625" style="6" customWidth="1"/>
    <col min="12571" max="12575" width="4" style="6" customWidth="1"/>
    <col min="12576" max="12576" width="12.140625" style="6" customWidth="1"/>
    <col min="12577" max="12577" width="4.42578125" style="6" customWidth="1"/>
    <col min="12578" max="12584" width="3.42578125" style="6" customWidth="1"/>
    <col min="12585" max="12585" width="4.140625" style="6" customWidth="1"/>
    <col min="12586" max="12586" width="3.85546875" style="6" customWidth="1"/>
    <col min="12587" max="12590" width="4" style="6" customWidth="1"/>
    <col min="12591" max="12593" width="4.42578125" style="6" customWidth="1"/>
    <col min="12594" max="12594" width="4" style="6" customWidth="1"/>
    <col min="12595" max="12605" width="4.42578125" style="6" customWidth="1"/>
    <col min="12606" max="12606" width="5.28515625" style="6" customWidth="1"/>
    <col min="12607" max="12607" width="6.85546875" style="6" customWidth="1"/>
    <col min="12608" max="12608" width="4" style="6" bestFit="1" customWidth="1"/>
    <col min="12609" max="12609" width="3.42578125" style="6" customWidth="1"/>
    <col min="12610" max="12611" width="4.140625" style="6" customWidth="1"/>
    <col min="12612" max="12614" width="4" style="6" customWidth="1"/>
    <col min="12615" max="12615" width="4" style="6" bestFit="1" customWidth="1"/>
    <col min="12616" max="12616" width="4" style="6" customWidth="1"/>
    <col min="12617" max="12617" width="3.7109375" style="6" customWidth="1"/>
    <col min="12618" max="12618" width="4" style="6" bestFit="1" customWidth="1"/>
    <col min="12619" max="12619" width="4.28515625" style="6" customWidth="1"/>
    <col min="12620" max="12620" width="4.42578125" style="6" customWidth="1"/>
    <col min="12621" max="12621" width="4" style="6" customWidth="1"/>
    <col min="12622" max="12622" width="4.28515625" style="6" customWidth="1"/>
    <col min="12623" max="12811" width="8.7109375" style="6"/>
    <col min="12812" max="12812" width="7" style="6" customWidth="1"/>
    <col min="12813" max="12813" width="7.28515625" style="6" customWidth="1"/>
    <col min="12814" max="12814" width="17.140625" style="6" customWidth="1"/>
    <col min="12815" max="12815" width="5.28515625" style="6" customWidth="1"/>
    <col min="12816" max="12816" width="5.42578125" style="6" customWidth="1"/>
    <col min="12817" max="12817" width="6.85546875" style="6" customWidth="1"/>
    <col min="12818" max="12818" width="6.140625" style="6" customWidth="1"/>
    <col min="12819" max="12819" width="3.85546875" style="6" customWidth="1"/>
    <col min="12820" max="12821" width="4.140625" style="6" customWidth="1"/>
    <col min="12822" max="12822" width="4" style="6" customWidth="1"/>
    <col min="12823" max="12824" width="4.42578125" style="6" customWidth="1"/>
    <col min="12825" max="12826" width="4.140625" style="6" customWidth="1"/>
    <col min="12827" max="12831" width="4" style="6" customWidth="1"/>
    <col min="12832" max="12832" width="12.140625" style="6" customWidth="1"/>
    <col min="12833" max="12833" width="4.42578125" style="6" customWidth="1"/>
    <col min="12834" max="12840" width="3.42578125" style="6" customWidth="1"/>
    <col min="12841" max="12841" width="4.140625" style="6" customWidth="1"/>
    <col min="12842" max="12842" width="3.85546875" style="6" customWidth="1"/>
    <col min="12843" max="12846" width="4" style="6" customWidth="1"/>
    <col min="12847" max="12849" width="4.42578125" style="6" customWidth="1"/>
    <col min="12850" max="12850" width="4" style="6" customWidth="1"/>
    <col min="12851" max="12861" width="4.42578125" style="6" customWidth="1"/>
    <col min="12862" max="12862" width="5.28515625" style="6" customWidth="1"/>
    <col min="12863" max="12863" width="6.85546875" style="6" customWidth="1"/>
    <col min="12864" max="12864" width="4" style="6" bestFit="1" customWidth="1"/>
    <col min="12865" max="12865" width="3.42578125" style="6" customWidth="1"/>
    <col min="12866" max="12867" width="4.140625" style="6" customWidth="1"/>
    <col min="12868" max="12870" width="4" style="6" customWidth="1"/>
    <col min="12871" max="12871" width="4" style="6" bestFit="1" customWidth="1"/>
    <col min="12872" max="12872" width="4" style="6" customWidth="1"/>
    <col min="12873" max="12873" width="3.7109375" style="6" customWidth="1"/>
    <col min="12874" max="12874" width="4" style="6" bestFit="1" customWidth="1"/>
    <col min="12875" max="12875" width="4.28515625" style="6" customWidth="1"/>
    <col min="12876" max="12876" width="4.42578125" style="6" customWidth="1"/>
    <col min="12877" max="12877" width="4" style="6" customWidth="1"/>
    <col min="12878" max="12878" width="4.28515625" style="6" customWidth="1"/>
    <col min="12879" max="13067" width="8.7109375" style="6"/>
    <col min="13068" max="13068" width="7" style="6" customWidth="1"/>
    <col min="13069" max="13069" width="7.28515625" style="6" customWidth="1"/>
    <col min="13070" max="13070" width="17.140625" style="6" customWidth="1"/>
    <col min="13071" max="13071" width="5.28515625" style="6" customWidth="1"/>
    <col min="13072" max="13072" width="5.42578125" style="6" customWidth="1"/>
    <col min="13073" max="13073" width="6.85546875" style="6" customWidth="1"/>
    <col min="13074" max="13074" width="6.140625" style="6" customWidth="1"/>
    <col min="13075" max="13075" width="3.85546875" style="6" customWidth="1"/>
    <col min="13076" max="13077" width="4.140625" style="6" customWidth="1"/>
    <col min="13078" max="13078" width="4" style="6" customWidth="1"/>
    <col min="13079" max="13080" width="4.42578125" style="6" customWidth="1"/>
    <col min="13081" max="13082" width="4.140625" style="6" customWidth="1"/>
    <col min="13083" max="13087" width="4" style="6" customWidth="1"/>
    <col min="13088" max="13088" width="12.140625" style="6" customWidth="1"/>
    <col min="13089" max="13089" width="4.42578125" style="6" customWidth="1"/>
    <col min="13090" max="13096" width="3.42578125" style="6" customWidth="1"/>
    <col min="13097" max="13097" width="4.140625" style="6" customWidth="1"/>
    <col min="13098" max="13098" width="3.85546875" style="6" customWidth="1"/>
    <col min="13099" max="13102" width="4" style="6" customWidth="1"/>
    <col min="13103" max="13105" width="4.42578125" style="6" customWidth="1"/>
    <col min="13106" max="13106" width="4" style="6" customWidth="1"/>
    <col min="13107" max="13117" width="4.42578125" style="6" customWidth="1"/>
    <col min="13118" max="13118" width="5.28515625" style="6" customWidth="1"/>
    <col min="13119" max="13119" width="6.85546875" style="6" customWidth="1"/>
    <col min="13120" max="13120" width="4" style="6" bestFit="1" customWidth="1"/>
    <col min="13121" max="13121" width="3.42578125" style="6" customWidth="1"/>
    <col min="13122" max="13123" width="4.140625" style="6" customWidth="1"/>
    <col min="13124" max="13126" width="4" style="6" customWidth="1"/>
    <col min="13127" max="13127" width="4" style="6" bestFit="1" customWidth="1"/>
    <col min="13128" max="13128" width="4" style="6" customWidth="1"/>
    <col min="13129" max="13129" width="3.7109375" style="6" customWidth="1"/>
    <col min="13130" max="13130" width="4" style="6" bestFit="1" customWidth="1"/>
    <col min="13131" max="13131" width="4.28515625" style="6" customWidth="1"/>
    <col min="13132" max="13132" width="4.42578125" style="6" customWidth="1"/>
    <col min="13133" max="13133" width="4" style="6" customWidth="1"/>
    <col min="13134" max="13134" width="4.28515625" style="6" customWidth="1"/>
    <col min="13135" max="13323" width="8.7109375" style="6"/>
    <col min="13324" max="13324" width="7" style="6" customWidth="1"/>
    <col min="13325" max="13325" width="7.28515625" style="6" customWidth="1"/>
    <col min="13326" max="13326" width="17.140625" style="6" customWidth="1"/>
    <col min="13327" max="13327" width="5.28515625" style="6" customWidth="1"/>
    <col min="13328" max="13328" width="5.42578125" style="6" customWidth="1"/>
    <col min="13329" max="13329" width="6.85546875" style="6" customWidth="1"/>
    <col min="13330" max="13330" width="6.140625" style="6" customWidth="1"/>
    <col min="13331" max="13331" width="3.85546875" style="6" customWidth="1"/>
    <col min="13332" max="13333" width="4.140625" style="6" customWidth="1"/>
    <col min="13334" max="13334" width="4" style="6" customWidth="1"/>
    <col min="13335" max="13336" width="4.42578125" style="6" customWidth="1"/>
    <col min="13337" max="13338" width="4.140625" style="6" customWidth="1"/>
    <col min="13339" max="13343" width="4" style="6" customWidth="1"/>
    <col min="13344" max="13344" width="12.140625" style="6" customWidth="1"/>
    <col min="13345" max="13345" width="4.42578125" style="6" customWidth="1"/>
    <col min="13346" max="13352" width="3.42578125" style="6" customWidth="1"/>
    <col min="13353" max="13353" width="4.140625" style="6" customWidth="1"/>
    <col min="13354" max="13354" width="3.85546875" style="6" customWidth="1"/>
    <col min="13355" max="13358" width="4" style="6" customWidth="1"/>
    <col min="13359" max="13361" width="4.42578125" style="6" customWidth="1"/>
    <col min="13362" max="13362" width="4" style="6" customWidth="1"/>
    <col min="13363" max="13373" width="4.42578125" style="6" customWidth="1"/>
    <col min="13374" max="13374" width="5.28515625" style="6" customWidth="1"/>
    <col min="13375" max="13375" width="6.85546875" style="6" customWidth="1"/>
    <col min="13376" max="13376" width="4" style="6" bestFit="1" customWidth="1"/>
    <col min="13377" max="13377" width="3.42578125" style="6" customWidth="1"/>
    <col min="13378" max="13379" width="4.140625" style="6" customWidth="1"/>
    <col min="13380" max="13382" width="4" style="6" customWidth="1"/>
    <col min="13383" max="13383" width="4" style="6" bestFit="1" customWidth="1"/>
    <col min="13384" max="13384" width="4" style="6" customWidth="1"/>
    <col min="13385" max="13385" width="3.7109375" style="6" customWidth="1"/>
    <col min="13386" max="13386" width="4" style="6" bestFit="1" customWidth="1"/>
    <col min="13387" max="13387" width="4.28515625" style="6" customWidth="1"/>
    <col min="13388" max="13388" width="4.42578125" style="6" customWidth="1"/>
    <col min="13389" max="13389" width="4" style="6" customWidth="1"/>
    <col min="13390" max="13390" width="4.28515625" style="6" customWidth="1"/>
    <col min="13391" max="13579" width="8.7109375" style="6"/>
    <col min="13580" max="13580" width="7" style="6" customWidth="1"/>
    <col min="13581" max="13581" width="7.28515625" style="6" customWidth="1"/>
    <col min="13582" max="13582" width="17.140625" style="6" customWidth="1"/>
    <col min="13583" max="13583" width="5.28515625" style="6" customWidth="1"/>
    <col min="13584" max="13584" width="5.42578125" style="6" customWidth="1"/>
    <col min="13585" max="13585" width="6.85546875" style="6" customWidth="1"/>
    <col min="13586" max="13586" width="6.140625" style="6" customWidth="1"/>
    <col min="13587" max="13587" width="3.85546875" style="6" customWidth="1"/>
    <col min="13588" max="13589" width="4.140625" style="6" customWidth="1"/>
    <col min="13590" max="13590" width="4" style="6" customWidth="1"/>
    <col min="13591" max="13592" width="4.42578125" style="6" customWidth="1"/>
    <col min="13593" max="13594" width="4.140625" style="6" customWidth="1"/>
    <col min="13595" max="13599" width="4" style="6" customWidth="1"/>
    <col min="13600" max="13600" width="12.140625" style="6" customWidth="1"/>
    <col min="13601" max="13601" width="4.42578125" style="6" customWidth="1"/>
    <col min="13602" max="13608" width="3.42578125" style="6" customWidth="1"/>
    <col min="13609" max="13609" width="4.140625" style="6" customWidth="1"/>
    <col min="13610" max="13610" width="3.85546875" style="6" customWidth="1"/>
    <col min="13611" max="13614" width="4" style="6" customWidth="1"/>
    <col min="13615" max="13617" width="4.42578125" style="6" customWidth="1"/>
    <col min="13618" max="13618" width="4" style="6" customWidth="1"/>
    <col min="13619" max="13629" width="4.42578125" style="6" customWidth="1"/>
    <col min="13630" max="13630" width="5.28515625" style="6" customWidth="1"/>
    <col min="13631" max="13631" width="6.85546875" style="6" customWidth="1"/>
    <col min="13632" max="13632" width="4" style="6" bestFit="1" customWidth="1"/>
    <col min="13633" max="13633" width="3.42578125" style="6" customWidth="1"/>
    <col min="13634" max="13635" width="4.140625" style="6" customWidth="1"/>
    <col min="13636" max="13638" width="4" style="6" customWidth="1"/>
    <col min="13639" max="13639" width="4" style="6" bestFit="1" customWidth="1"/>
    <col min="13640" max="13640" width="4" style="6" customWidth="1"/>
    <col min="13641" max="13641" width="3.7109375" style="6" customWidth="1"/>
    <col min="13642" max="13642" width="4" style="6" bestFit="1" customWidth="1"/>
    <col min="13643" max="13643" width="4.28515625" style="6" customWidth="1"/>
    <col min="13644" max="13644" width="4.42578125" style="6" customWidth="1"/>
    <col min="13645" max="13645" width="4" style="6" customWidth="1"/>
    <col min="13646" max="13646" width="4.28515625" style="6" customWidth="1"/>
    <col min="13647" max="13835" width="8.7109375" style="6"/>
    <col min="13836" max="13836" width="7" style="6" customWidth="1"/>
    <col min="13837" max="13837" width="7.28515625" style="6" customWidth="1"/>
    <col min="13838" max="13838" width="17.140625" style="6" customWidth="1"/>
    <col min="13839" max="13839" width="5.28515625" style="6" customWidth="1"/>
    <col min="13840" max="13840" width="5.42578125" style="6" customWidth="1"/>
    <col min="13841" max="13841" width="6.85546875" style="6" customWidth="1"/>
    <col min="13842" max="13842" width="6.140625" style="6" customWidth="1"/>
    <col min="13843" max="13843" width="3.85546875" style="6" customWidth="1"/>
    <col min="13844" max="13845" width="4.140625" style="6" customWidth="1"/>
    <col min="13846" max="13846" width="4" style="6" customWidth="1"/>
    <col min="13847" max="13848" width="4.42578125" style="6" customWidth="1"/>
    <col min="13849" max="13850" width="4.140625" style="6" customWidth="1"/>
    <col min="13851" max="13855" width="4" style="6" customWidth="1"/>
    <col min="13856" max="13856" width="12.140625" style="6" customWidth="1"/>
    <col min="13857" max="13857" width="4.42578125" style="6" customWidth="1"/>
    <col min="13858" max="13864" width="3.42578125" style="6" customWidth="1"/>
    <col min="13865" max="13865" width="4.140625" style="6" customWidth="1"/>
    <col min="13866" max="13866" width="3.85546875" style="6" customWidth="1"/>
    <col min="13867" max="13870" width="4" style="6" customWidth="1"/>
    <col min="13871" max="13873" width="4.42578125" style="6" customWidth="1"/>
    <col min="13874" max="13874" width="4" style="6" customWidth="1"/>
    <col min="13875" max="13885" width="4.42578125" style="6" customWidth="1"/>
    <col min="13886" max="13886" width="5.28515625" style="6" customWidth="1"/>
    <col min="13887" max="13887" width="6.85546875" style="6" customWidth="1"/>
    <col min="13888" max="13888" width="4" style="6" bestFit="1" customWidth="1"/>
    <col min="13889" max="13889" width="3.42578125" style="6" customWidth="1"/>
    <col min="13890" max="13891" width="4.140625" style="6" customWidth="1"/>
    <col min="13892" max="13894" width="4" style="6" customWidth="1"/>
    <col min="13895" max="13895" width="4" style="6" bestFit="1" customWidth="1"/>
    <col min="13896" max="13896" width="4" style="6" customWidth="1"/>
    <col min="13897" max="13897" width="3.7109375" style="6" customWidth="1"/>
    <col min="13898" max="13898" width="4" style="6" bestFit="1" customWidth="1"/>
    <col min="13899" max="13899" width="4.28515625" style="6" customWidth="1"/>
    <col min="13900" max="13900" width="4.42578125" style="6" customWidth="1"/>
    <col min="13901" max="13901" width="4" style="6" customWidth="1"/>
    <col min="13902" max="13902" width="4.28515625" style="6" customWidth="1"/>
    <col min="13903" max="14091" width="8.7109375" style="6"/>
    <col min="14092" max="14092" width="7" style="6" customWidth="1"/>
    <col min="14093" max="14093" width="7.28515625" style="6" customWidth="1"/>
    <col min="14094" max="14094" width="17.140625" style="6" customWidth="1"/>
    <col min="14095" max="14095" width="5.28515625" style="6" customWidth="1"/>
    <col min="14096" max="14096" width="5.42578125" style="6" customWidth="1"/>
    <col min="14097" max="14097" width="6.85546875" style="6" customWidth="1"/>
    <col min="14098" max="14098" width="6.140625" style="6" customWidth="1"/>
    <col min="14099" max="14099" width="3.85546875" style="6" customWidth="1"/>
    <col min="14100" max="14101" width="4.140625" style="6" customWidth="1"/>
    <col min="14102" max="14102" width="4" style="6" customWidth="1"/>
    <col min="14103" max="14104" width="4.42578125" style="6" customWidth="1"/>
    <col min="14105" max="14106" width="4.140625" style="6" customWidth="1"/>
    <col min="14107" max="14111" width="4" style="6" customWidth="1"/>
    <col min="14112" max="14112" width="12.140625" style="6" customWidth="1"/>
    <col min="14113" max="14113" width="4.42578125" style="6" customWidth="1"/>
    <col min="14114" max="14120" width="3.42578125" style="6" customWidth="1"/>
    <col min="14121" max="14121" width="4.140625" style="6" customWidth="1"/>
    <col min="14122" max="14122" width="3.85546875" style="6" customWidth="1"/>
    <col min="14123" max="14126" width="4" style="6" customWidth="1"/>
    <col min="14127" max="14129" width="4.42578125" style="6" customWidth="1"/>
    <col min="14130" max="14130" width="4" style="6" customWidth="1"/>
    <col min="14131" max="14141" width="4.42578125" style="6" customWidth="1"/>
    <col min="14142" max="14142" width="5.28515625" style="6" customWidth="1"/>
    <col min="14143" max="14143" width="6.85546875" style="6" customWidth="1"/>
    <col min="14144" max="14144" width="4" style="6" bestFit="1" customWidth="1"/>
    <col min="14145" max="14145" width="3.42578125" style="6" customWidth="1"/>
    <col min="14146" max="14147" width="4.140625" style="6" customWidth="1"/>
    <col min="14148" max="14150" width="4" style="6" customWidth="1"/>
    <col min="14151" max="14151" width="4" style="6" bestFit="1" customWidth="1"/>
    <col min="14152" max="14152" width="4" style="6" customWidth="1"/>
    <col min="14153" max="14153" width="3.7109375" style="6" customWidth="1"/>
    <col min="14154" max="14154" width="4" style="6" bestFit="1" customWidth="1"/>
    <col min="14155" max="14155" width="4.28515625" style="6" customWidth="1"/>
    <col min="14156" max="14156" width="4.42578125" style="6" customWidth="1"/>
    <col min="14157" max="14157" width="4" style="6" customWidth="1"/>
    <col min="14158" max="14158" width="4.28515625" style="6" customWidth="1"/>
    <col min="14159" max="14347" width="8.7109375" style="6"/>
    <col min="14348" max="14348" width="7" style="6" customWidth="1"/>
    <col min="14349" max="14349" width="7.28515625" style="6" customWidth="1"/>
    <col min="14350" max="14350" width="17.140625" style="6" customWidth="1"/>
    <col min="14351" max="14351" width="5.28515625" style="6" customWidth="1"/>
    <col min="14352" max="14352" width="5.42578125" style="6" customWidth="1"/>
    <col min="14353" max="14353" width="6.85546875" style="6" customWidth="1"/>
    <col min="14354" max="14354" width="6.140625" style="6" customWidth="1"/>
    <col min="14355" max="14355" width="3.85546875" style="6" customWidth="1"/>
    <col min="14356" max="14357" width="4.140625" style="6" customWidth="1"/>
    <col min="14358" max="14358" width="4" style="6" customWidth="1"/>
    <col min="14359" max="14360" width="4.42578125" style="6" customWidth="1"/>
    <col min="14361" max="14362" width="4.140625" style="6" customWidth="1"/>
    <col min="14363" max="14367" width="4" style="6" customWidth="1"/>
    <col min="14368" max="14368" width="12.140625" style="6" customWidth="1"/>
    <col min="14369" max="14369" width="4.42578125" style="6" customWidth="1"/>
    <col min="14370" max="14376" width="3.42578125" style="6" customWidth="1"/>
    <col min="14377" max="14377" width="4.140625" style="6" customWidth="1"/>
    <col min="14378" max="14378" width="3.85546875" style="6" customWidth="1"/>
    <col min="14379" max="14382" width="4" style="6" customWidth="1"/>
    <col min="14383" max="14385" width="4.42578125" style="6" customWidth="1"/>
    <col min="14386" max="14386" width="4" style="6" customWidth="1"/>
    <col min="14387" max="14397" width="4.42578125" style="6" customWidth="1"/>
    <col min="14398" max="14398" width="5.28515625" style="6" customWidth="1"/>
    <col min="14399" max="14399" width="6.85546875" style="6" customWidth="1"/>
    <col min="14400" max="14400" width="4" style="6" bestFit="1" customWidth="1"/>
    <col min="14401" max="14401" width="3.42578125" style="6" customWidth="1"/>
    <col min="14402" max="14403" width="4.140625" style="6" customWidth="1"/>
    <col min="14404" max="14406" width="4" style="6" customWidth="1"/>
    <col min="14407" max="14407" width="4" style="6" bestFit="1" customWidth="1"/>
    <col min="14408" max="14408" width="4" style="6" customWidth="1"/>
    <col min="14409" max="14409" width="3.7109375" style="6" customWidth="1"/>
    <col min="14410" max="14410" width="4" style="6" bestFit="1" customWidth="1"/>
    <col min="14411" max="14411" width="4.28515625" style="6" customWidth="1"/>
    <col min="14412" max="14412" width="4.42578125" style="6" customWidth="1"/>
    <col min="14413" max="14413" width="4" style="6" customWidth="1"/>
    <col min="14414" max="14414" width="4.28515625" style="6" customWidth="1"/>
    <col min="14415" max="14603" width="8.7109375" style="6"/>
    <col min="14604" max="14604" width="7" style="6" customWidth="1"/>
    <col min="14605" max="14605" width="7.28515625" style="6" customWidth="1"/>
    <col min="14606" max="14606" width="17.140625" style="6" customWidth="1"/>
    <col min="14607" max="14607" width="5.28515625" style="6" customWidth="1"/>
    <col min="14608" max="14608" width="5.42578125" style="6" customWidth="1"/>
    <col min="14609" max="14609" width="6.85546875" style="6" customWidth="1"/>
    <col min="14610" max="14610" width="6.140625" style="6" customWidth="1"/>
    <col min="14611" max="14611" width="3.85546875" style="6" customWidth="1"/>
    <col min="14612" max="14613" width="4.140625" style="6" customWidth="1"/>
    <col min="14614" max="14614" width="4" style="6" customWidth="1"/>
    <col min="14615" max="14616" width="4.42578125" style="6" customWidth="1"/>
    <col min="14617" max="14618" width="4.140625" style="6" customWidth="1"/>
    <col min="14619" max="14623" width="4" style="6" customWidth="1"/>
    <col min="14624" max="14624" width="12.140625" style="6" customWidth="1"/>
    <col min="14625" max="14625" width="4.42578125" style="6" customWidth="1"/>
    <col min="14626" max="14632" width="3.42578125" style="6" customWidth="1"/>
    <col min="14633" max="14633" width="4.140625" style="6" customWidth="1"/>
    <col min="14634" max="14634" width="3.85546875" style="6" customWidth="1"/>
    <col min="14635" max="14638" width="4" style="6" customWidth="1"/>
    <col min="14639" max="14641" width="4.42578125" style="6" customWidth="1"/>
    <col min="14642" max="14642" width="4" style="6" customWidth="1"/>
    <col min="14643" max="14653" width="4.42578125" style="6" customWidth="1"/>
    <col min="14654" max="14654" width="5.28515625" style="6" customWidth="1"/>
    <col min="14655" max="14655" width="6.85546875" style="6" customWidth="1"/>
    <col min="14656" max="14656" width="4" style="6" bestFit="1" customWidth="1"/>
    <col min="14657" max="14657" width="3.42578125" style="6" customWidth="1"/>
    <col min="14658" max="14659" width="4.140625" style="6" customWidth="1"/>
    <col min="14660" max="14662" width="4" style="6" customWidth="1"/>
    <col min="14663" max="14663" width="4" style="6" bestFit="1" customWidth="1"/>
    <col min="14664" max="14664" width="4" style="6" customWidth="1"/>
    <col min="14665" max="14665" width="3.7109375" style="6" customWidth="1"/>
    <col min="14666" max="14666" width="4" style="6" bestFit="1" customWidth="1"/>
    <col min="14667" max="14667" width="4.28515625" style="6" customWidth="1"/>
    <col min="14668" max="14668" width="4.42578125" style="6" customWidth="1"/>
    <col min="14669" max="14669" width="4" style="6" customWidth="1"/>
    <col min="14670" max="14670" width="4.28515625" style="6" customWidth="1"/>
    <col min="14671" max="14859" width="8.7109375" style="6"/>
    <col min="14860" max="14860" width="7" style="6" customWidth="1"/>
    <col min="14861" max="14861" width="7.28515625" style="6" customWidth="1"/>
    <col min="14862" max="14862" width="17.140625" style="6" customWidth="1"/>
    <col min="14863" max="14863" width="5.28515625" style="6" customWidth="1"/>
    <col min="14864" max="14864" width="5.42578125" style="6" customWidth="1"/>
    <col min="14865" max="14865" width="6.85546875" style="6" customWidth="1"/>
    <col min="14866" max="14866" width="6.140625" style="6" customWidth="1"/>
    <col min="14867" max="14867" width="3.85546875" style="6" customWidth="1"/>
    <col min="14868" max="14869" width="4.140625" style="6" customWidth="1"/>
    <col min="14870" max="14870" width="4" style="6" customWidth="1"/>
    <col min="14871" max="14872" width="4.42578125" style="6" customWidth="1"/>
    <col min="14873" max="14874" width="4.140625" style="6" customWidth="1"/>
    <col min="14875" max="14879" width="4" style="6" customWidth="1"/>
    <col min="14880" max="14880" width="12.140625" style="6" customWidth="1"/>
    <col min="14881" max="14881" width="4.42578125" style="6" customWidth="1"/>
    <col min="14882" max="14888" width="3.42578125" style="6" customWidth="1"/>
    <col min="14889" max="14889" width="4.140625" style="6" customWidth="1"/>
    <col min="14890" max="14890" width="3.85546875" style="6" customWidth="1"/>
    <col min="14891" max="14894" width="4" style="6" customWidth="1"/>
    <col min="14895" max="14897" width="4.42578125" style="6" customWidth="1"/>
    <col min="14898" max="14898" width="4" style="6" customWidth="1"/>
    <col min="14899" max="14909" width="4.42578125" style="6" customWidth="1"/>
    <col min="14910" max="14910" width="5.28515625" style="6" customWidth="1"/>
    <col min="14911" max="14911" width="6.85546875" style="6" customWidth="1"/>
    <col min="14912" max="14912" width="4" style="6" bestFit="1" customWidth="1"/>
    <col min="14913" max="14913" width="3.42578125" style="6" customWidth="1"/>
    <col min="14914" max="14915" width="4.140625" style="6" customWidth="1"/>
    <col min="14916" max="14918" width="4" style="6" customWidth="1"/>
    <col min="14919" max="14919" width="4" style="6" bestFit="1" customWidth="1"/>
    <col min="14920" max="14920" width="4" style="6" customWidth="1"/>
    <col min="14921" max="14921" width="3.7109375" style="6" customWidth="1"/>
    <col min="14922" max="14922" width="4" style="6" bestFit="1" customWidth="1"/>
    <col min="14923" max="14923" width="4.28515625" style="6" customWidth="1"/>
    <col min="14924" max="14924" width="4.42578125" style="6" customWidth="1"/>
    <col min="14925" max="14925" width="4" style="6" customWidth="1"/>
    <col min="14926" max="14926" width="4.28515625" style="6" customWidth="1"/>
    <col min="14927" max="15115" width="8.7109375" style="6"/>
    <col min="15116" max="15116" width="7" style="6" customWidth="1"/>
    <col min="15117" max="15117" width="7.28515625" style="6" customWidth="1"/>
    <col min="15118" max="15118" width="17.140625" style="6" customWidth="1"/>
    <col min="15119" max="15119" width="5.28515625" style="6" customWidth="1"/>
    <col min="15120" max="15120" width="5.42578125" style="6" customWidth="1"/>
    <col min="15121" max="15121" width="6.85546875" style="6" customWidth="1"/>
    <col min="15122" max="15122" width="6.140625" style="6" customWidth="1"/>
    <col min="15123" max="15123" width="3.85546875" style="6" customWidth="1"/>
    <col min="15124" max="15125" width="4.140625" style="6" customWidth="1"/>
    <col min="15126" max="15126" width="4" style="6" customWidth="1"/>
    <col min="15127" max="15128" width="4.42578125" style="6" customWidth="1"/>
    <col min="15129" max="15130" width="4.140625" style="6" customWidth="1"/>
    <col min="15131" max="15135" width="4" style="6" customWidth="1"/>
    <col min="15136" max="15136" width="12.140625" style="6" customWidth="1"/>
    <col min="15137" max="15137" width="4.42578125" style="6" customWidth="1"/>
    <col min="15138" max="15144" width="3.42578125" style="6" customWidth="1"/>
    <col min="15145" max="15145" width="4.140625" style="6" customWidth="1"/>
    <col min="15146" max="15146" width="3.85546875" style="6" customWidth="1"/>
    <col min="15147" max="15150" width="4" style="6" customWidth="1"/>
    <col min="15151" max="15153" width="4.42578125" style="6" customWidth="1"/>
    <col min="15154" max="15154" width="4" style="6" customWidth="1"/>
    <col min="15155" max="15165" width="4.42578125" style="6" customWidth="1"/>
    <col min="15166" max="15166" width="5.28515625" style="6" customWidth="1"/>
    <col min="15167" max="15167" width="6.85546875" style="6" customWidth="1"/>
    <col min="15168" max="15168" width="4" style="6" bestFit="1" customWidth="1"/>
    <col min="15169" max="15169" width="3.42578125" style="6" customWidth="1"/>
    <col min="15170" max="15171" width="4.140625" style="6" customWidth="1"/>
    <col min="15172" max="15174" width="4" style="6" customWidth="1"/>
    <col min="15175" max="15175" width="4" style="6" bestFit="1" customWidth="1"/>
    <col min="15176" max="15176" width="4" style="6" customWidth="1"/>
    <col min="15177" max="15177" width="3.7109375" style="6" customWidth="1"/>
    <col min="15178" max="15178" width="4" style="6" bestFit="1" customWidth="1"/>
    <col min="15179" max="15179" width="4.28515625" style="6" customWidth="1"/>
    <col min="15180" max="15180" width="4.42578125" style="6" customWidth="1"/>
    <col min="15181" max="15181" width="4" style="6" customWidth="1"/>
    <col min="15182" max="15182" width="4.28515625" style="6" customWidth="1"/>
    <col min="15183" max="15371" width="8.7109375" style="6"/>
    <col min="15372" max="15372" width="7" style="6" customWidth="1"/>
    <col min="15373" max="15373" width="7.28515625" style="6" customWidth="1"/>
    <col min="15374" max="15374" width="17.140625" style="6" customWidth="1"/>
    <col min="15375" max="15375" width="5.28515625" style="6" customWidth="1"/>
    <col min="15376" max="15376" width="5.42578125" style="6" customWidth="1"/>
    <col min="15377" max="15377" width="6.85546875" style="6" customWidth="1"/>
    <col min="15378" max="15378" width="6.140625" style="6" customWidth="1"/>
    <col min="15379" max="15379" width="3.85546875" style="6" customWidth="1"/>
    <col min="15380" max="15381" width="4.140625" style="6" customWidth="1"/>
    <col min="15382" max="15382" width="4" style="6" customWidth="1"/>
    <col min="15383" max="15384" width="4.42578125" style="6" customWidth="1"/>
    <col min="15385" max="15386" width="4.140625" style="6" customWidth="1"/>
    <col min="15387" max="15391" width="4" style="6" customWidth="1"/>
    <col min="15392" max="15392" width="12.140625" style="6" customWidth="1"/>
    <col min="15393" max="15393" width="4.42578125" style="6" customWidth="1"/>
    <col min="15394" max="15400" width="3.42578125" style="6" customWidth="1"/>
    <col min="15401" max="15401" width="4.140625" style="6" customWidth="1"/>
    <col min="15402" max="15402" width="3.85546875" style="6" customWidth="1"/>
    <col min="15403" max="15406" width="4" style="6" customWidth="1"/>
    <col min="15407" max="15409" width="4.42578125" style="6" customWidth="1"/>
    <col min="15410" max="15410" width="4" style="6" customWidth="1"/>
    <col min="15411" max="15421" width="4.42578125" style="6" customWidth="1"/>
    <col min="15422" max="15422" width="5.28515625" style="6" customWidth="1"/>
    <col min="15423" max="15423" width="6.85546875" style="6" customWidth="1"/>
    <col min="15424" max="15424" width="4" style="6" bestFit="1" customWidth="1"/>
    <col min="15425" max="15425" width="3.42578125" style="6" customWidth="1"/>
    <col min="15426" max="15427" width="4.140625" style="6" customWidth="1"/>
    <col min="15428" max="15430" width="4" style="6" customWidth="1"/>
    <col min="15431" max="15431" width="4" style="6" bestFit="1" customWidth="1"/>
    <col min="15432" max="15432" width="4" style="6" customWidth="1"/>
    <col min="15433" max="15433" width="3.7109375" style="6" customWidth="1"/>
    <col min="15434" max="15434" width="4" style="6" bestFit="1" customWidth="1"/>
    <col min="15435" max="15435" width="4.28515625" style="6" customWidth="1"/>
    <col min="15436" max="15436" width="4.42578125" style="6" customWidth="1"/>
    <col min="15437" max="15437" width="4" style="6" customWidth="1"/>
    <col min="15438" max="15438" width="4.28515625" style="6" customWidth="1"/>
    <col min="15439" max="15627" width="8.7109375" style="6"/>
    <col min="15628" max="15628" width="7" style="6" customWidth="1"/>
    <col min="15629" max="15629" width="7.28515625" style="6" customWidth="1"/>
    <col min="15630" max="15630" width="17.140625" style="6" customWidth="1"/>
    <col min="15631" max="15631" width="5.28515625" style="6" customWidth="1"/>
    <col min="15632" max="15632" width="5.42578125" style="6" customWidth="1"/>
    <col min="15633" max="15633" width="6.85546875" style="6" customWidth="1"/>
    <col min="15634" max="15634" width="6.140625" style="6" customWidth="1"/>
    <col min="15635" max="15635" width="3.85546875" style="6" customWidth="1"/>
    <col min="15636" max="15637" width="4.140625" style="6" customWidth="1"/>
    <col min="15638" max="15638" width="4" style="6" customWidth="1"/>
    <col min="15639" max="15640" width="4.42578125" style="6" customWidth="1"/>
    <col min="15641" max="15642" width="4.140625" style="6" customWidth="1"/>
    <col min="15643" max="15647" width="4" style="6" customWidth="1"/>
    <col min="15648" max="15648" width="12.140625" style="6" customWidth="1"/>
    <col min="15649" max="15649" width="4.42578125" style="6" customWidth="1"/>
    <col min="15650" max="15656" width="3.42578125" style="6" customWidth="1"/>
    <col min="15657" max="15657" width="4.140625" style="6" customWidth="1"/>
    <col min="15658" max="15658" width="3.85546875" style="6" customWidth="1"/>
    <col min="15659" max="15662" width="4" style="6" customWidth="1"/>
    <col min="15663" max="15665" width="4.42578125" style="6" customWidth="1"/>
    <col min="15666" max="15666" width="4" style="6" customWidth="1"/>
    <col min="15667" max="15677" width="4.42578125" style="6" customWidth="1"/>
    <col min="15678" max="15678" width="5.28515625" style="6" customWidth="1"/>
    <col min="15679" max="15679" width="6.85546875" style="6" customWidth="1"/>
    <col min="15680" max="15680" width="4" style="6" bestFit="1" customWidth="1"/>
    <col min="15681" max="15681" width="3.42578125" style="6" customWidth="1"/>
    <col min="15682" max="15683" width="4.140625" style="6" customWidth="1"/>
    <col min="15684" max="15686" width="4" style="6" customWidth="1"/>
    <col min="15687" max="15687" width="4" style="6" bestFit="1" customWidth="1"/>
    <col min="15688" max="15688" width="4" style="6" customWidth="1"/>
    <col min="15689" max="15689" width="3.7109375" style="6" customWidth="1"/>
    <col min="15690" max="15690" width="4" style="6" bestFit="1" customWidth="1"/>
    <col min="15691" max="15691" width="4.28515625" style="6" customWidth="1"/>
    <col min="15692" max="15692" width="4.42578125" style="6" customWidth="1"/>
    <col min="15693" max="15693" width="4" style="6" customWidth="1"/>
    <col min="15694" max="15694" width="4.28515625" style="6" customWidth="1"/>
    <col min="15695" max="15883" width="8.7109375" style="6"/>
    <col min="15884" max="15884" width="7" style="6" customWidth="1"/>
    <col min="15885" max="15885" width="7.28515625" style="6" customWidth="1"/>
    <col min="15886" max="15886" width="17.140625" style="6" customWidth="1"/>
    <col min="15887" max="15887" width="5.28515625" style="6" customWidth="1"/>
    <col min="15888" max="15888" width="5.42578125" style="6" customWidth="1"/>
    <col min="15889" max="15889" width="6.85546875" style="6" customWidth="1"/>
    <col min="15890" max="15890" width="6.140625" style="6" customWidth="1"/>
    <col min="15891" max="15891" width="3.85546875" style="6" customWidth="1"/>
    <col min="15892" max="15893" width="4.140625" style="6" customWidth="1"/>
    <col min="15894" max="15894" width="4" style="6" customWidth="1"/>
    <col min="15895" max="15896" width="4.42578125" style="6" customWidth="1"/>
    <col min="15897" max="15898" width="4.140625" style="6" customWidth="1"/>
    <col min="15899" max="15903" width="4" style="6" customWidth="1"/>
    <col min="15904" max="15904" width="12.140625" style="6" customWidth="1"/>
    <col min="15905" max="15905" width="4.42578125" style="6" customWidth="1"/>
    <col min="15906" max="15912" width="3.42578125" style="6" customWidth="1"/>
    <col min="15913" max="15913" width="4.140625" style="6" customWidth="1"/>
    <col min="15914" max="15914" width="3.85546875" style="6" customWidth="1"/>
    <col min="15915" max="15918" width="4" style="6" customWidth="1"/>
    <col min="15919" max="15921" width="4.42578125" style="6" customWidth="1"/>
    <col min="15922" max="15922" width="4" style="6" customWidth="1"/>
    <col min="15923" max="15933" width="4.42578125" style="6" customWidth="1"/>
    <col min="15934" max="15934" width="5.28515625" style="6" customWidth="1"/>
    <col min="15935" max="15935" width="6.85546875" style="6" customWidth="1"/>
    <col min="15936" max="15936" width="4" style="6" bestFit="1" customWidth="1"/>
    <col min="15937" max="15937" width="3.42578125" style="6" customWidth="1"/>
    <col min="15938" max="15939" width="4.140625" style="6" customWidth="1"/>
    <col min="15940" max="15942" width="4" style="6" customWidth="1"/>
    <col min="15943" max="15943" width="4" style="6" bestFit="1" customWidth="1"/>
    <col min="15944" max="15944" width="4" style="6" customWidth="1"/>
    <col min="15945" max="15945" width="3.7109375" style="6" customWidth="1"/>
    <col min="15946" max="15946" width="4" style="6" bestFit="1" customWidth="1"/>
    <col min="15947" max="15947" width="4.28515625" style="6" customWidth="1"/>
    <col min="15948" max="15948" width="4.42578125" style="6" customWidth="1"/>
    <col min="15949" max="15949" width="4" style="6" customWidth="1"/>
    <col min="15950" max="15950" width="4.28515625" style="6" customWidth="1"/>
    <col min="15951" max="16139" width="8.7109375" style="6"/>
    <col min="16140" max="16140" width="7" style="6" customWidth="1"/>
    <col min="16141" max="16141" width="7.28515625" style="6" customWidth="1"/>
    <col min="16142" max="16142" width="17.140625" style="6" customWidth="1"/>
    <col min="16143" max="16143" width="5.28515625" style="6" customWidth="1"/>
    <col min="16144" max="16144" width="5.42578125" style="6" customWidth="1"/>
    <col min="16145" max="16145" width="6.85546875" style="6" customWidth="1"/>
    <col min="16146" max="16146" width="6.140625" style="6" customWidth="1"/>
    <col min="16147" max="16147" width="3.85546875" style="6" customWidth="1"/>
    <col min="16148" max="16149" width="4.140625" style="6" customWidth="1"/>
    <col min="16150" max="16150" width="4" style="6" customWidth="1"/>
    <col min="16151" max="16152" width="4.42578125" style="6" customWidth="1"/>
    <col min="16153" max="16154" width="4.140625" style="6" customWidth="1"/>
    <col min="16155" max="16159" width="4" style="6" customWidth="1"/>
    <col min="16160" max="16160" width="12.140625" style="6" customWidth="1"/>
    <col min="16161" max="16161" width="4.42578125" style="6" customWidth="1"/>
    <col min="16162" max="16168" width="3.42578125" style="6" customWidth="1"/>
    <col min="16169" max="16169" width="4.140625" style="6" customWidth="1"/>
    <col min="16170" max="16170" width="3.85546875" style="6" customWidth="1"/>
    <col min="16171" max="16174" width="4" style="6" customWidth="1"/>
    <col min="16175" max="16177" width="4.42578125" style="6" customWidth="1"/>
    <col min="16178" max="16178" width="4" style="6" customWidth="1"/>
    <col min="16179" max="16189" width="4.42578125" style="6" customWidth="1"/>
    <col min="16190" max="16190" width="5.28515625" style="6" customWidth="1"/>
    <col min="16191" max="16191" width="6.85546875" style="6" customWidth="1"/>
    <col min="16192" max="16192" width="4" style="6" bestFit="1" customWidth="1"/>
    <col min="16193" max="16193" width="3.42578125" style="6" customWidth="1"/>
    <col min="16194" max="16195" width="4.140625" style="6" customWidth="1"/>
    <col min="16196" max="16198" width="4" style="6" customWidth="1"/>
    <col min="16199" max="16199" width="4" style="6" bestFit="1" customWidth="1"/>
    <col min="16200" max="16200" width="4" style="6" customWidth="1"/>
    <col min="16201" max="16201" width="3.7109375" style="6" customWidth="1"/>
    <col min="16202" max="16202" width="4" style="6" bestFit="1" customWidth="1"/>
    <col min="16203" max="16203" width="4.28515625" style="6" customWidth="1"/>
    <col min="16204" max="16204" width="4.42578125" style="6" customWidth="1"/>
    <col min="16205" max="16205" width="4" style="6" customWidth="1"/>
    <col min="16206" max="16206" width="4.28515625" style="6" customWidth="1"/>
    <col min="16207" max="16384" width="8.7109375" style="6"/>
  </cols>
  <sheetData>
    <row r="1" spans="1:80" s="2" customFormat="1" ht="71.099999999999994" customHeight="1" x14ac:dyDescent="0.2">
      <c r="A1" s="22" t="s">
        <v>116</v>
      </c>
      <c r="B1" s="22" t="s">
        <v>117</v>
      </c>
      <c r="C1" s="22" t="s">
        <v>118</v>
      </c>
      <c r="D1" s="23" t="s">
        <v>119</v>
      </c>
      <c r="E1" s="24" t="s">
        <v>59</v>
      </c>
      <c r="F1" s="25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6" t="s">
        <v>280</v>
      </c>
      <c r="W1" s="27" t="s">
        <v>281</v>
      </c>
      <c r="X1" s="23" t="s">
        <v>60</v>
      </c>
      <c r="Y1" s="23"/>
      <c r="Z1" s="23"/>
      <c r="AA1" s="23"/>
      <c r="AB1" s="23"/>
      <c r="AC1" s="23"/>
      <c r="AD1" s="23"/>
      <c r="AE1" s="23"/>
      <c r="AF1" s="23"/>
      <c r="AG1" s="23" t="s">
        <v>61</v>
      </c>
      <c r="AH1" s="22"/>
      <c r="AI1" s="22"/>
      <c r="AJ1" s="22"/>
      <c r="AK1" s="22"/>
      <c r="AL1" s="22"/>
      <c r="AM1" s="23" t="s">
        <v>62</v>
      </c>
      <c r="AN1" s="23" t="s">
        <v>63</v>
      </c>
      <c r="AO1" s="23" t="s">
        <v>64</v>
      </c>
      <c r="AP1" s="23" t="s">
        <v>65</v>
      </c>
      <c r="AQ1" s="23" t="s">
        <v>66</v>
      </c>
      <c r="AR1" s="23" t="s">
        <v>63</v>
      </c>
      <c r="AS1" s="23" t="s">
        <v>64</v>
      </c>
      <c r="AT1" s="23" t="s">
        <v>65</v>
      </c>
      <c r="AU1" s="23" t="s">
        <v>62</v>
      </c>
      <c r="AV1" s="23" t="s">
        <v>63</v>
      </c>
      <c r="AW1" s="23" t="s">
        <v>64</v>
      </c>
      <c r="AX1" s="23" t="s">
        <v>65</v>
      </c>
      <c r="AY1" s="23" t="s">
        <v>62</v>
      </c>
      <c r="AZ1" s="23" t="s">
        <v>63</v>
      </c>
      <c r="BA1" s="23" t="s">
        <v>64</v>
      </c>
      <c r="BB1" s="23" t="s">
        <v>65</v>
      </c>
      <c r="BC1" s="23" t="s">
        <v>66</v>
      </c>
      <c r="BD1" s="23" t="s">
        <v>63</v>
      </c>
      <c r="BE1" s="23" t="s">
        <v>234</v>
      </c>
      <c r="BF1" s="23" t="s">
        <v>65</v>
      </c>
      <c r="BG1" s="23" t="s">
        <v>62</v>
      </c>
      <c r="BH1" s="23" t="s">
        <v>63</v>
      </c>
      <c r="BI1" s="23" t="s">
        <v>64</v>
      </c>
      <c r="BJ1" s="23" t="s">
        <v>242</v>
      </c>
      <c r="BK1" s="22" t="s">
        <v>243</v>
      </c>
      <c r="BL1" s="23" t="s">
        <v>67</v>
      </c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</row>
    <row r="2" spans="1:80" x14ac:dyDescent="0.2">
      <c r="A2" s="28"/>
      <c r="B2" s="28"/>
      <c r="C2" s="28"/>
      <c r="D2" s="28"/>
      <c r="E2" s="28" t="s">
        <v>120</v>
      </c>
      <c r="F2" s="28" t="s">
        <v>121</v>
      </c>
      <c r="G2" s="28" t="s">
        <v>122</v>
      </c>
      <c r="H2" s="28" t="s">
        <v>123</v>
      </c>
      <c r="I2" s="28" t="s">
        <v>124</v>
      </c>
      <c r="J2" s="28" t="s">
        <v>125</v>
      </c>
      <c r="K2" s="28" t="s">
        <v>126</v>
      </c>
      <c r="L2" s="28" t="s">
        <v>127</v>
      </c>
      <c r="M2" s="28" t="s">
        <v>128</v>
      </c>
      <c r="N2" s="28" t="s">
        <v>129</v>
      </c>
      <c r="O2" s="28" t="s">
        <v>130</v>
      </c>
      <c r="P2" s="28" t="s">
        <v>131</v>
      </c>
      <c r="Q2" s="28" t="s">
        <v>132</v>
      </c>
      <c r="R2" s="28" t="s">
        <v>133</v>
      </c>
      <c r="S2" s="28" t="s">
        <v>134</v>
      </c>
      <c r="T2" s="28" t="s">
        <v>231</v>
      </c>
      <c r="U2" s="28" t="s">
        <v>246</v>
      </c>
      <c r="V2" s="28"/>
      <c r="W2" s="29"/>
      <c r="X2" s="28" t="s">
        <v>128</v>
      </c>
      <c r="Y2" s="28" t="s">
        <v>129</v>
      </c>
      <c r="Z2" s="28" t="s">
        <v>130</v>
      </c>
      <c r="AA2" s="28" t="s">
        <v>131</v>
      </c>
      <c r="AB2" s="28" t="s">
        <v>132</v>
      </c>
      <c r="AC2" s="28" t="s">
        <v>133</v>
      </c>
      <c r="AD2" s="28" t="s">
        <v>134</v>
      </c>
      <c r="AE2" s="28" t="s">
        <v>231</v>
      </c>
      <c r="AF2" s="28" t="s">
        <v>246</v>
      </c>
      <c r="AG2" s="28" t="s">
        <v>120</v>
      </c>
      <c r="AH2" s="28" t="s">
        <v>121</v>
      </c>
      <c r="AI2" s="28" t="s">
        <v>122</v>
      </c>
      <c r="AJ2" s="28" t="s">
        <v>123</v>
      </c>
      <c r="AK2" s="28" t="s">
        <v>124</v>
      </c>
      <c r="AL2" s="28" t="s">
        <v>125</v>
      </c>
      <c r="AM2" s="28" t="s">
        <v>68</v>
      </c>
      <c r="AN2" s="28" t="s">
        <v>69</v>
      </c>
      <c r="AO2" s="28" t="s">
        <v>70</v>
      </c>
      <c r="AP2" s="28" t="s">
        <v>127</v>
      </c>
      <c r="AQ2" s="28" t="s">
        <v>71</v>
      </c>
      <c r="AR2" s="28" t="s">
        <v>72</v>
      </c>
      <c r="AS2" s="28" t="s">
        <v>73</v>
      </c>
      <c r="AT2" s="28" t="s">
        <v>129</v>
      </c>
      <c r="AU2" s="28" t="s">
        <v>74</v>
      </c>
      <c r="AV2" s="28" t="s">
        <v>75</v>
      </c>
      <c r="AW2" s="28" t="s">
        <v>76</v>
      </c>
      <c r="AX2" s="28" t="s">
        <v>131</v>
      </c>
      <c r="AY2" s="28" t="s">
        <v>77</v>
      </c>
      <c r="AZ2" s="28" t="s">
        <v>78</v>
      </c>
      <c r="BA2" s="28" t="s">
        <v>79</v>
      </c>
      <c r="BB2" s="28" t="s">
        <v>133</v>
      </c>
      <c r="BC2" s="28" t="s">
        <v>235</v>
      </c>
      <c r="BD2" s="30" t="s">
        <v>236</v>
      </c>
      <c r="BE2" s="28" t="s">
        <v>134</v>
      </c>
      <c r="BF2" s="28" t="s">
        <v>231</v>
      </c>
      <c r="BG2" s="28" t="s">
        <v>247</v>
      </c>
      <c r="BH2" s="28" t="s">
        <v>248</v>
      </c>
      <c r="BI2" s="28" t="s">
        <v>246</v>
      </c>
      <c r="BJ2" s="28"/>
      <c r="BK2" s="28"/>
      <c r="BL2" s="28" t="s">
        <v>120</v>
      </c>
      <c r="BM2" s="28" t="s">
        <v>121</v>
      </c>
      <c r="BN2" s="28" t="s">
        <v>122</v>
      </c>
      <c r="BO2" s="28" t="s">
        <v>123</v>
      </c>
      <c r="BP2" s="28" t="s">
        <v>124</v>
      </c>
      <c r="BQ2" s="28" t="s">
        <v>125</v>
      </c>
      <c r="BR2" s="28" t="s">
        <v>126</v>
      </c>
      <c r="BS2" s="28" t="s">
        <v>127</v>
      </c>
      <c r="BT2" s="28" t="s">
        <v>128</v>
      </c>
      <c r="BU2" s="28" t="s">
        <v>129</v>
      </c>
      <c r="BV2" s="28" t="s">
        <v>130</v>
      </c>
      <c r="BW2" s="28" t="s">
        <v>131</v>
      </c>
      <c r="BX2" s="28" t="s">
        <v>132</v>
      </c>
      <c r="BY2" s="28" t="s">
        <v>133</v>
      </c>
      <c r="BZ2" s="28" t="s">
        <v>134</v>
      </c>
      <c r="CA2" s="28" t="s">
        <v>231</v>
      </c>
      <c r="CB2" s="28" t="s">
        <v>246</v>
      </c>
    </row>
    <row r="3" spans="1:80" s="39" customFormat="1" x14ac:dyDescent="0.2">
      <c r="A3" s="39" t="s">
        <v>135</v>
      </c>
      <c r="B3" s="39" t="s">
        <v>136</v>
      </c>
      <c r="C3" s="39" t="s">
        <v>137</v>
      </c>
      <c r="D3" s="39" t="s">
        <v>138</v>
      </c>
      <c r="E3" s="41">
        <v>17</v>
      </c>
      <c r="F3" s="41">
        <v>16</v>
      </c>
      <c r="G3" s="39">
        <v>18</v>
      </c>
      <c r="H3" s="39">
        <v>19</v>
      </c>
      <c r="I3" s="39">
        <v>25</v>
      </c>
      <c r="J3" s="39">
        <v>31</v>
      </c>
      <c r="K3" s="39">
        <v>38</v>
      </c>
      <c r="L3" s="39">
        <v>45</v>
      </c>
      <c r="M3" s="39">
        <v>37</v>
      </c>
      <c r="N3" s="39">
        <v>40</v>
      </c>
      <c r="O3" s="39">
        <v>33</v>
      </c>
      <c r="P3" s="39">
        <v>33</v>
      </c>
      <c r="Q3" s="39">
        <v>36</v>
      </c>
      <c r="R3" s="39">
        <v>45</v>
      </c>
      <c r="S3" s="39">
        <v>56</v>
      </c>
      <c r="T3" s="39">
        <v>60</v>
      </c>
      <c r="U3" s="39">
        <v>59</v>
      </c>
      <c r="V3" s="39">
        <f>U3-E3</f>
        <v>42</v>
      </c>
      <c r="W3" s="42">
        <f>V3/E3</f>
        <v>2.4705882352941178</v>
      </c>
      <c r="X3" s="43" t="s">
        <v>80</v>
      </c>
      <c r="Y3" s="44" t="s">
        <v>81</v>
      </c>
      <c r="Z3" s="44" t="s">
        <v>82</v>
      </c>
      <c r="AA3" s="44" t="s">
        <v>83</v>
      </c>
      <c r="AB3" s="44" t="s">
        <v>84</v>
      </c>
      <c r="AC3" s="44" t="s">
        <v>85</v>
      </c>
      <c r="AD3" s="44" t="s">
        <v>14</v>
      </c>
      <c r="AE3" s="44" t="s">
        <v>245</v>
      </c>
      <c r="AF3" s="44" t="s">
        <v>249</v>
      </c>
      <c r="AG3" s="39">
        <v>1</v>
      </c>
      <c r="AH3" s="39">
        <v>1</v>
      </c>
      <c r="AI3" s="39">
        <v>2</v>
      </c>
      <c r="AJ3" s="39">
        <v>2</v>
      </c>
      <c r="AL3" s="39">
        <v>5</v>
      </c>
      <c r="AM3" s="39">
        <v>1</v>
      </c>
      <c r="AN3" s="39">
        <v>1</v>
      </c>
      <c r="AO3" s="39">
        <f>SUM(AM3:AN3)</f>
        <v>2</v>
      </c>
      <c r="AP3" s="39">
        <v>12</v>
      </c>
      <c r="AR3" s="39">
        <v>4</v>
      </c>
      <c r="AS3" s="39">
        <v>4</v>
      </c>
      <c r="AT3" s="39">
        <v>19</v>
      </c>
      <c r="AV3" s="39">
        <v>2</v>
      </c>
      <c r="AW3" s="39">
        <v>2</v>
      </c>
      <c r="AX3" s="39">
        <v>13</v>
      </c>
      <c r="AZ3" s="39">
        <v>1</v>
      </c>
      <c r="BA3" s="39">
        <v>1</v>
      </c>
      <c r="BB3" s="39">
        <v>20</v>
      </c>
      <c r="BC3" s="39">
        <v>1</v>
      </c>
      <c r="BD3" s="39">
        <v>2</v>
      </c>
      <c r="BE3" s="39">
        <f>BD3+BC3</f>
        <v>3</v>
      </c>
      <c r="BF3" s="39">
        <v>9</v>
      </c>
      <c r="BJ3" s="39">
        <f>(BF3-AH3)</f>
        <v>8</v>
      </c>
      <c r="BK3" s="39">
        <f>BJ3/AH3</f>
        <v>8</v>
      </c>
      <c r="BL3" s="39">
        <v>1</v>
      </c>
      <c r="BM3" s="39">
        <v>1</v>
      </c>
      <c r="BN3" s="39">
        <v>1</v>
      </c>
      <c r="BO3" s="39">
        <v>1</v>
      </c>
      <c r="BP3" s="39">
        <v>1</v>
      </c>
      <c r="BQ3" s="39">
        <v>1</v>
      </c>
      <c r="BR3" s="39">
        <v>1</v>
      </c>
      <c r="BS3" s="39">
        <v>1</v>
      </c>
      <c r="BT3" s="39">
        <v>2</v>
      </c>
      <c r="BU3" s="39">
        <v>2</v>
      </c>
      <c r="BV3" s="39">
        <v>3</v>
      </c>
      <c r="BW3" s="39">
        <v>2</v>
      </c>
      <c r="BX3" s="39">
        <v>3</v>
      </c>
      <c r="BY3" s="39">
        <v>2</v>
      </c>
      <c r="BZ3" s="39">
        <v>2</v>
      </c>
      <c r="CA3" s="39">
        <v>2</v>
      </c>
      <c r="CB3" s="39">
        <v>3</v>
      </c>
    </row>
    <row r="4" spans="1:80" s="8" customFormat="1" x14ac:dyDescent="0.2">
      <c r="A4" s="8" t="s">
        <v>135</v>
      </c>
      <c r="B4" s="8" t="s">
        <v>139</v>
      </c>
      <c r="C4" s="8" t="s">
        <v>140</v>
      </c>
      <c r="D4" s="8" t="s">
        <v>141</v>
      </c>
      <c r="E4" s="16"/>
      <c r="F4" s="18"/>
      <c r="G4" s="6"/>
      <c r="K4" s="8">
        <v>2</v>
      </c>
      <c r="L4" s="8">
        <v>2</v>
      </c>
      <c r="M4" s="8">
        <v>3</v>
      </c>
      <c r="N4" s="8">
        <v>5</v>
      </c>
      <c r="O4" s="8">
        <v>2</v>
      </c>
      <c r="P4" s="8">
        <v>2</v>
      </c>
      <c r="Q4" s="8">
        <v>2</v>
      </c>
      <c r="R4" s="8">
        <v>7</v>
      </c>
      <c r="S4" s="8">
        <v>9</v>
      </c>
      <c r="T4" s="8">
        <v>11</v>
      </c>
      <c r="U4" s="8">
        <v>9</v>
      </c>
      <c r="V4" s="39">
        <f t="shared" ref="V4:V67" si="0">U4-E4</f>
        <v>9</v>
      </c>
      <c r="W4" s="17"/>
      <c r="AC4" s="8">
        <v>1</v>
      </c>
      <c r="AD4" s="8">
        <v>1</v>
      </c>
      <c r="AE4" s="8">
        <v>2</v>
      </c>
      <c r="AT4" s="8">
        <v>3</v>
      </c>
      <c r="AX4" s="8">
        <v>1</v>
      </c>
      <c r="BE4" s="8">
        <f t="shared" ref="BE4:BE70" si="1">BD4+BC4</f>
        <v>0</v>
      </c>
      <c r="BF4" s="8">
        <v>2</v>
      </c>
      <c r="BJ4" s="39">
        <f t="shared" ref="BJ4:BJ67" si="2">(BF4-AH4)</f>
        <v>2</v>
      </c>
    </row>
    <row r="5" spans="1:80" s="39" customFormat="1" x14ac:dyDescent="0.2">
      <c r="A5" s="39" t="s">
        <v>135</v>
      </c>
      <c r="B5" s="39" t="s">
        <v>142</v>
      </c>
      <c r="C5" s="39" t="s">
        <v>143</v>
      </c>
      <c r="D5" s="39" t="s">
        <v>141</v>
      </c>
      <c r="E5" s="41">
        <v>20</v>
      </c>
      <c r="F5" s="38">
        <v>20</v>
      </c>
      <c r="G5" s="39">
        <v>17</v>
      </c>
      <c r="H5" s="39">
        <v>15</v>
      </c>
      <c r="I5" s="39">
        <v>21</v>
      </c>
      <c r="J5" s="39">
        <v>26</v>
      </c>
      <c r="K5" s="39">
        <v>24</v>
      </c>
      <c r="L5" s="39">
        <v>25</v>
      </c>
      <c r="M5" s="39">
        <v>25</v>
      </c>
      <c r="N5" s="39">
        <v>19</v>
      </c>
      <c r="O5" s="39">
        <v>15</v>
      </c>
      <c r="P5" s="39">
        <v>16</v>
      </c>
      <c r="Q5" s="39">
        <v>23</v>
      </c>
      <c r="R5" s="39">
        <v>26</v>
      </c>
      <c r="S5" s="39">
        <v>23</v>
      </c>
      <c r="T5" s="39">
        <v>23</v>
      </c>
      <c r="U5" s="39">
        <v>18</v>
      </c>
      <c r="V5" s="39">
        <f t="shared" si="0"/>
        <v>-2</v>
      </c>
      <c r="W5" s="42">
        <f t="shared" ref="W5:W74" si="3">V5/E5</f>
        <v>-0.1</v>
      </c>
      <c r="X5" s="39">
        <v>2</v>
      </c>
      <c r="AB5" s="39">
        <v>2</v>
      </c>
      <c r="AC5" s="39">
        <v>3</v>
      </c>
      <c r="AD5" s="39">
        <v>3</v>
      </c>
      <c r="AE5" s="39">
        <v>3</v>
      </c>
      <c r="AF5" s="39">
        <v>3</v>
      </c>
      <c r="AG5" s="39">
        <v>0</v>
      </c>
      <c r="AH5" s="39">
        <v>4</v>
      </c>
      <c r="AJ5" s="39">
        <v>4</v>
      </c>
      <c r="AL5" s="39">
        <v>5</v>
      </c>
      <c r="AM5" s="39">
        <v>3</v>
      </c>
      <c r="AN5" s="39">
        <v>3</v>
      </c>
      <c r="AO5" s="39">
        <f>SUM(AM5:AN5)</f>
        <v>6</v>
      </c>
      <c r="AP5" s="39">
        <v>5</v>
      </c>
      <c r="AR5" s="39">
        <v>4</v>
      </c>
      <c r="AS5" s="39">
        <v>4</v>
      </c>
      <c r="AT5" s="39">
        <v>5</v>
      </c>
      <c r="AV5" s="39">
        <v>2</v>
      </c>
      <c r="AW5" s="39">
        <v>2</v>
      </c>
      <c r="AX5" s="39">
        <v>3</v>
      </c>
      <c r="AY5" s="39">
        <v>1</v>
      </c>
      <c r="BA5" s="39">
        <v>1</v>
      </c>
      <c r="BB5" s="39">
        <v>7</v>
      </c>
      <c r="BE5" s="39">
        <f t="shared" si="1"/>
        <v>0</v>
      </c>
      <c r="BF5" s="39">
        <v>8</v>
      </c>
      <c r="BJ5" s="39">
        <f t="shared" si="2"/>
        <v>4</v>
      </c>
      <c r="BK5" s="39">
        <f>BJ5/AH5</f>
        <v>1</v>
      </c>
      <c r="BL5" s="39">
        <v>3</v>
      </c>
      <c r="BM5" s="39">
        <v>3</v>
      </c>
      <c r="BN5" s="39">
        <v>3</v>
      </c>
      <c r="BO5" s="39">
        <v>3</v>
      </c>
      <c r="BP5" s="39">
        <v>5</v>
      </c>
      <c r="BQ5" s="39">
        <v>4</v>
      </c>
      <c r="BR5" s="39">
        <v>5</v>
      </c>
      <c r="BS5" s="39">
        <v>5</v>
      </c>
      <c r="BT5" s="39">
        <v>5</v>
      </c>
      <c r="BU5" s="39">
        <v>4</v>
      </c>
      <c r="BV5" s="39">
        <v>6</v>
      </c>
      <c r="BW5" s="39">
        <v>6</v>
      </c>
      <c r="BX5" s="39">
        <v>6</v>
      </c>
      <c r="BY5" s="39">
        <v>6</v>
      </c>
      <c r="BZ5" s="39">
        <v>6</v>
      </c>
      <c r="CA5" s="39">
        <v>6</v>
      </c>
      <c r="CB5" s="39">
        <v>5</v>
      </c>
    </row>
    <row r="6" spans="1:80" s="8" customFormat="1" x14ac:dyDescent="0.2">
      <c r="A6" s="8" t="s">
        <v>135</v>
      </c>
      <c r="B6" s="8" t="s">
        <v>144</v>
      </c>
      <c r="C6" s="8" t="s">
        <v>145</v>
      </c>
      <c r="D6" s="8" t="s">
        <v>141</v>
      </c>
      <c r="E6" s="16">
        <v>5</v>
      </c>
      <c r="F6" s="9">
        <v>4</v>
      </c>
      <c r="G6" s="8">
        <v>2</v>
      </c>
      <c r="H6" s="8">
        <v>2</v>
      </c>
      <c r="I6" s="8">
        <v>2</v>
      </c>
      <c r="J6" s="8">
        <v>2</v>
      </c>
      <c r="K6" s="8">
        <v>6</v>
      </c>
      <c r="L6" s="8">
        <v>6</v>
      </c>
      <c r="M6" s="8">
        <v>5</v>
      </c>
      <c r="N6" s="8">
        <v>4</v>
      </c>
      <c r="O6" s="8">
        <v>1</v>
      </c>
      <c r="P6" s="8">
        <v>1</v>
      </c>
      <c r="Q6" s="8">
        <v>4</v>
      </c>
      <c r="R6" s="8">
        <v>5</v>
      </c>
      <c r="S6" s="8">
        <v>4</v>
      </c>
      <c r="T6" s="8">
        <v>5</v>
      </c>
      <c r="U6" s="8">
        <v>3</v>
      </c>
      <c r="V6" s="39">
        <f t="shared" si="0"/>
        <v>-2</v>
      </c>
      <c r="W6" s="17">
        <f t="shared" si="3"/>
        <v>-0.4</v>
      </c>
      <c r="AA6" s="8">
        <v>1</v>
      </c>
      <c r="AB6" s="8">
        <v>2</v>
      </c>
      <c r="AC6" s="8">
        <v>1</v>
      </c>
      <c r="AD6" s="8">
        <v>2</v>
      </c>
      <c r="AE6" s="8">
        <v>3</v>
      </c>
      <c r="AF6" s="8">
        <v>2</v>
      </c>
      <c r="AG6" s="8">
        <v>0</v>
      </c>
      <c r="AH6" s="8">
        <v>2</v>
      </c>
      <c r="AJ6" s="8">
        <v>3</v>
      </c>
      <c r="AK6" s="8">
        <v>1</v>
      </c>
      <c r="AP6" s="8">
        <v>1</v>
      </c>
      <c r="AT6" s="8">
        <v>4</v>
      </c>
      <c r="AX6" s="8">
        <v>1</v>
      </c>
      <c r="AZ6" s="8">
        <v>3</v>
      </c>
      <c r="BA6" s="8">
        <v>3</v>
      </c>
      <c r="BC6" s="8">
        <v>1</v>
      </c>
      <c r="BE6" s="8">
        <f t="shared" si="1"/>
        <v>1</v>
      </c>
      <c r="BF6" s="8">
        <v>1</v>
      </c>
      <c r="BJ6" s="39">
        <f t="shared" si="2"/>
        <v>-1</v>
      </c>
      <c r="BK6" s="8">
        <f>BJ6/AH6</f>
        <v>-0.5</v>
      </c>
      <c r="BL6" s="8">
        <v>1</v>
      </c>
      <c r="BM6" s="8">
        <v>1</v>
      </c>
      <c r="BN6" s="8">
        <v>1</v>
      </c>
      <c r="BO6" s="8">
        <v>1</v>
      </c>
      <c r="BP6" s="8">
        <v>2</v>
      </c>
      <c r="BQ6" s="8">
        <v>2</v>
      </c>
      <c r="BR6" s="8">
        <v>1</v>
      </c>
      <c r="BS6" s="8">
        <v>1</v>
      </c>
      <c r="BT6" s="8">
        <v>1</v>
      </c>
      <c r="BU6" s="8">
        <v>2</v>
      </c>
      <c r="BV6" s="8">
        <v>2</v>
      </c>
      <c r="BW6" s="8">
        <v>3</v>
      </c>
      <c r="BX6" s="8">
        <v>2</v>
      </c>
      <c r="BY6" s="8">
        <v>2</v>
      </c>
      <c r="BZ6" s="8">
        <v>2</v>
      </c>
      <c r="CA6" s="8">
        <v>2</v>
      </c>
      <c r="CB6" s="8">
        <v>2</v>
      </c>
    </row>
    <row r="7" spans="1:80" s="39" customFormat="1" x14ac:dyDescent="0.2">
      <c r="A7" s="39" t="s">
        <v>135</v>
      </c>
      <c r="B7" s="39" t="s">
        <v>146</v>
      </c>
      <c r="C7" s="39" t="s">
        <v>147</v>
      </c>
      <c r="D7" s="39" t="s">
        <v>138</v>
      </c>
      <c r="E7" s="41">
        <v>13</v>
      </c>
      <c r="F7" s="38">
        <v>16</v>
      </c>
      <c r="G7" s="39">
        <v>13</v>
      </c>
      <c r="H7" s="39">
        <v>12</v>
      </c>
      <c r="I7" s="39">
        <v>11</v>
      </c>
      <c r="J7" s="39">
        <v>16</v>
      </c>
      <c r="K7" s="39">
        <v>14</v>
      </c>
      <c r="L7" s="39">
        <v>23</v>
      </c>
      <c r="M7" s="39">
        <v>23</v>
      </c>
      <c r="N7" s="39">
        <v>21</v>
      </c>
      <c r="O7" s="39">
        <v>20</v>
      </c>
      <c r="P7" s="39">
        <v>23</v>
      </c>
      <c r="Q7" s="39">
        <v>38</v>
      </c>
      <c r="R7" s="39">
        <v>38</v>
      </c>
      <c r="S7" s="39">
        <v>47</v>
      </c>
      <c r="T7" s="39">
        <v>45</v>
      </c>
      <c r="U7" s="39">
        <v>34</v>
      </c>
      <c r="V7" s="39">
        <f t="shared" si="0"/>
        <v>21</v>
      </c>
      <c r="W7" s="42">
        <f t="shared" si="3"/>
        <v>1.6153846153846154</v>
      </c>
      <c r="X7" s="39">
        <v>4</v>
      </c>
      <c r="Y7" s="39">
        <v>2</v>
      </c>
      <c r="Z7" s="39">
        <v>3</v>
      </c>
      <c r="AA7" s="39">
        <v>7</v>
      </c>
      <c r="AB7" s="39">
        <v>11</v>
      </c>
      <c r="AC7" s="39">
        <v>8</v>
      </c>
      <c r="AD7" s="39">
        <v>8</v>
      </c>
      <c r="AE7" s="39">
        <v>15</v>
      </c>
      <c r="AF7" s="39">
        <v>13</v>
      </c>
      <c r="AG7" s="39">
        <v>2</v>
      </c>
      <c r="AH7" s="39">
        <v>5</v>
      </c>
      <c r="AI7" s="39">
        <v>2</v>
      </c>
      <c r="AJ7" s="39">
        <v>6</v>
      </c>
      <c r="AK7" s="39">
        <v>1</v>
      </c>
      <c r="AL7" s="39">
        <v>7</v>
      </c>
      <c r="AM7" s="39">
        <v>2</v>
      </c>
      <c r="AN7" s="39">
        <v>2</v>
      </c>
      <c r="AO7" s="39">
        <f>SUM(AM7:AN7)</f>
        <v>4</v>
      </c>
      <c r="AP7" s="39">
        <v>4</v>
      </c>
      <c r="AR7" s="39">
        <v>3</v>
      </c>
      <c r="AS7" s="39">
        <v>3</v>
      </c>
      <c r="AT7" s="39">
        <v>5</v>
      </c>
      <c r="AV7" s="39">
        <v>4</v>
      </c>
      <c r="AW7" s="39">
        <v>4</v>
      </c>
      <c r="AX7" s="39">
        <v>5</v>
      </c>
      <c r="BB7" s="39">
        <v>7</v>
      </c>
      <c r="BD7" s="39">
        <v>5</v>
      </c>
      <c r="BE7" s="39">
        <f t="shared" si="1"/>
        <v>5</v>
      </c>
      <c r="BF7" s="39">
        <v>10</v>
      </c>
      <c r="BJ7" s="39">
        <f t="shared" si="2"/>
        <v>5</v>
      </c>
      <c r="BK7" s="39">
        <f>BJ7/AH7</f>
        <v>1</v>
      </c>
      <c r="BL7" s="39">
        <v>2</v>
      </c>
      <c r="BM7" s="39">
        <v>2</v>
      </c>
      <c r="BN7" s="39">
        <v>3</v>
      </c>
      <c r="BO7" s="39">
        <v>3</v>
      </c>
      <c r="BP7" s="39">
        <v>3</v>
      </c>
      <c r="BQ7" s="39">
        <v>3</v>
      </c>
      <c r="BR7" s="39">
        <v>3</v>
      </c>
      <c r="BS7" s="39">
        <v>3</v>
      </c>
      <c r="BT7" s="39">
        <v>3</v>
      </c>
      <c r="BU7" s="39">
        <v>3</v>
      </c>
      <c r="BV7" s="39">
        <v>2</v>
      </c>
      <c r="BW7" s="39">
        <v>3</v>
      </c>
      <c r="BX7" s="39">
        <v>3</v>
      </c>
      <c r="BY7" s="39">
        <v>3</v>
      </c>
      <c r="BZ7" s="39">
        <v>3</v>
      </c>
      <c r="CA7" s="39">
        <v>3</v>
      </c>
      <c r="CB7" s="39">
        <v>2</v>
      </c>
    </row>
    <row r="8" spans="1:80" s="8" customFormat="1" x14ac:dyDescent="0.2">
      <c r="A8" s="8" t="s">
        <v>135</v>
      </c>
      <c r="B8" s="8" t="s">
        <v>86</v>
      </c>
      <c r="C8" s="8" t="s">
        <v>87</v>
      </c>
      <c r="E8" s="16"/>
      <c r="F8" s="9"/>
      <c r="G8" s="6"/>
      <c r="V8" s="39">
        <f t="shared" si="0"/>
        <v>0</v>
      </c>
      <c r="W8" s="17"/>
      <c r="AG8" s="8">
        <v>0</v>
      </c>
      <c r="AH8" s="8">
        <v>0</v>
      </c>
      <c r="AJ8" s="8">
        <v>0</v>
      </c>
      <c r="BJ8" s="39">
        <f t="shared" si="2"/>
        <v>0</v>
      </c>
    </row>
    <row r="9" spans="1:80" s="8" customFormat="1" x14ac:dyDescent="0.2">
      <c r="A9" s="8" t="s">
        <v>135</v>
      </c>
      <c r="B9" s="8" t="s">
        <v>148</v>
      </c>
      <c r="C9" s="8" t="s">
        <v>149</v>
      </c>
      <c r="D9" s="8" t="s">
        <v>138</v>
      </c>
      <c r="E9" s="16">
        <v>1</v>
      </c>
      <c r="F9" s="9">
        <v>0</v>
      </c>
      <c r="G9" s="6">
        <v>0</v>
      </c>
      <c r="H9" s="8">
        <v>4</v>
      </c>
      <c r="I9" s="8">
        <v>4</v>
      </c>
      <c r="J9" s="8">
        <v>4</v>
      </c>
      <c r="K9" s="8">
        <v>3</v>
      </c>
      <c r="L9" s="8">
        <v>4</v>
      </c>
      <c r="M9" s="8">
        <v>3</v>
      </c>
      <c r="N9" s="8">
        <v>4</v>
      </c>
      <c r="O9" s="8">
        <v>2</v>
      </c>
      <c r="P9" s="8">
        <v>3</v>
      </c>
      <c r="Q9" s="8">
        <v>2</v>
      </c>
      <c r="R9" s="8">
        <v>2</v>
      </c>
      <c r="S9" s="8">
        <v>1</v>
      </c>
      <c r="T9" s="8">
        <v>1</v>
      </c>
      <c r="U9" s="8">
        <v>0</v>
      </c>
      <c r="V9" s="39">
        <f t="shared" si="0"/>
        <v>-1</v>
      </c>
      <c r="W9" s="17">
        <f t="shared" si="3"/>
        <v>-1</v>
      </c>
      <c r="X9" s="8">
        <v>9</v>
      </c>
      <c r="Y9" s="8">
        <v>4</v>
      </c>
      <c r="Z9" s="8">
        <v>8</v>
      </c>
      <c r="AA9" s="8">
        <v>14</v>
      </c>
      <c r="AB9" s="8">
        <v>16</v>
      </c>
      <c r="AC9" s="8">
        <v>14</v>
      </c>
      <c r="AD9" s="8">
        <v>12</v>
      </c>
      <c r="AE9" s="8">
        <v>15</v>
      </c>
      <c r="AF9" s="8">
        <v>14</v>
      </c>
      <c r="AG9" s="8">
        <v>1</v>
      </c>
      <c r="AH9" s="8">
        <v>0</v>
      </c>
      <c r="AI9" s="8">
        <v>1</v>
      </c>
      <c r="AJ9" s="8">
        <v>1</v>
      </c>
      <c r="AM9" s="8">
        <v>1</v>
      </c>
      <c r="AN9" s="8">
        <v>1</v>
      </c>
      <c r="AO9" s="8">
        <f>SUM(AM9:AN9)</f>
        <v>2</v>
      </c>
      <c r="AP9" s="8">
        <v>3</v>
      </c>
      <c r="AT9" s="8">
        <v>3</v>
      </c>
      <c r="AX9" s="8">
        <v>2</v>
      </c>
      <c r="BF9" s="8">
        <v>1</v>
      </c>
      <c r="BJ9" s="39">
        <f t="shared" si="2"/>
        <v>1</v>
      </c>
      <c r="BK9" s="8">
        <v>3</v>
      </c>
      <c r="BL9" s="8">
        <v>1</v>
      </c>
      <c r="BM9" s="8">
        <v>2</v>
      </c>
      <c r="BN9" s="8">
        <v>2</v>
      </c>
      <c r="BO9" s="8">
        <v>2</v>
      </c>
      <c r="BP9" s="8">
        <v>1</v>
      </c>
      <c r="BQ9" s="8">
        <v>1</v>
      </c>
      <c r="BR9" s="8">
        <v>2</v>
      </c>
      <c r="BS9" s="8">
        <v>2</v>
      </c>
      <c r="BT9" s="8">
        <v>2</v>
      </c>
      <c r="BU9" s="8">
        <v>2</v>
      </c>
      <c r="BV9" s="8">
        <v>2</v>
      </c>
      <c r="BW9" s="8">
        <v>2</v>
      </c>
      <c r="BX9" s="8">
        <v>2</v>
      </c>
      <c r="BY9" s="8">
        <v>2</v>
      </c>
      <c r="BZ9" s="8">
        <v>2</v>
      </c>
      <c r="CA9" s="8">
        <v>2</v>
      </c>
      <c r="CB9" s="8">
        <v>2</v>
      </c>
    </row>
    <row r="10" spans="1:80" s="8" customFormat="1" x14ac:dyDescent="0.2">
      <c r="A10" s="8" t="s">
        <v>135</v>
      </c>
      <c r="B10" s="8" t="s">
        <v>150</v>
      </c>
      <c r="C10" s="8" t="s">
        <v>151</v>
      </c>
      <c r="D10" s="8" t="s">
        <v>138</v>
      </c>
      <c r="E10" s="16">
        <v>5</v>
      </c>
      <c r="F10" s="9">
        <v>2</v>
      </c>
      <c r="G10" s="8">
        <v>0</v>
      </c>
      <c r="H10" s="8">
        <v>0</v>
      </c>
      <c r="I10" s="8">
        <v>1</v>
      </c>
      <c r="J10" s="8">
        <v>1</v>
      </c>
      <c r="K10" s="8">
        <v>7</v>
      </c>
      <c r="L10" s="8">
        <v>8</v>
      </c>
      <c r="M10" s="8">
        <v>7</v>
      </c>
      <c r="N10" s="8">
        <v>10</v>
      </c>
      <c r="O10" s="8">
        <v>12</v>
      </c>
      <c r="P10" s="8">
        <v>15</v>
      </c>
      <c r="Q10" s="8">
        <v>18</v>
      </c>
      <c r="R10" s="8">
        <v>17</v>
      </c>
      <c r="S10" s="8">
        <v>11</v>
      </c>
      <c r="T10" s="8">
        <v>3</v>
      </c>
      <c r="U10" s="8">
        <v>2</v>
      </c>
      <c r="V10" s="39">
        <f t="shared" si="0"/>
        <v>-3</v>
      </c>
      <c r="W10" s="17">
        <f t="shared" si="3"/>
        <v>-0.6</v>
      </c>
      <c r="X10" s="8">
        <v>9</v>
      </c>
      <c r="Y10" s="8">
        <v>3</v>
      </c>
      <c r="Z10" s="8">
        <v>14</v>
      </c>
      <c r="AA10" s="8">
        <v>17</v>
      </c>
      <c r="AB10" s="8">
        <v>30</v>
      </c>
      <c r="AC10" s="8">
        <v>24</v>
      </c>
      <c r="AD10" s="8">
        <v>27</v>
      </c>
      <c r="AE10" s="8">
        <v>25</v>
      </c>
      <c r="AF10" s="8">
        <v>16</v>
      </c>
      <c r="AG10" s="8">
        <v>1</v>
      </c>
      <c r="AH10" s="8">
        <v>1</v>
      </c>
      <c r="AJ10" s="8">
        <v>0</v>
      </c>
      <c r="AL10" s="8">
        <v>2</v>
      </c>
      <c r="AN10" s="8">
        <v>1</v>
      </c>
      <c r="AO10" s="8">
        <f>SUM(AM10:AN10)</f>
        <v>1</v>
      </c>
      <c r="AP10" s="8">
        <v>0</v>
      </c>
      <c r="AR10" s="8">
        <v>1</v>
      </c>
      <c r="AS10" s="8">
        <v>1</v>
      </c>
      <c r="AX10" s="8">
        <v>2</v>
      </c>
      <c r="BB10" s="8">
        <v>2</v>
      </c>
      <c r="BE10" s="8">
        <f t="shared" si="1"/>
        <v>0</v>
      </c>
      <c r="BJ10" s="39">
        <f t="shared" si="2"/>
        <v>-1</v>
      </c>
      <c r="BK10" s="8">
        <f>BJ10/AH10</f>
        <v>-1</v>
      </c>
      <c r="BL10" s="8">
        <v>0</v>
      </c>
      <c r="BM10" s="8">
        <v>0</v>
      </c>
      <c r="BN10" s="8">
        <v>1</v>
      </c>
      <c r="BO10" s="8">
        <v>1</v>
      </c>
      <c r="BP10" s="8">
        <v>1</v>
      </c>
      <c r="BQ10" s="8">
        <v>1</v>
      </c>
      <c r="BR10" s="8">
        <v>1</v>
      </c>
      <c r="BS10" s="8">
        <v>1</v>
      </c>
      <c r="BT10" s="8">
        <v>1</v>
      </c>
      <c r="BU10" s="8">
        <v>1</v>
      </c>
      <c r="BV10" s="8">
        <v>1</v>
      </c>
      <c r="BW10" s="8">
        <v>1</v>
      </c>
      <c r="BX10" s="8">
        <v>1</v>
      </c>
      <c r="BY10" s="8">
        <v>1</v>
      </c>
      <c r="BZ10" s="8">
        <v>1</v>
      </c>
      <c r="CA10" s="8">
        <v>1</v>
      </c>
      <c r="CB10" s="8">
        <v>2</v>
      </c>
    </row>
    <row r="11" spans="1:80" s="8" customFormat="1" x14ac:dyDescent="0.2">
      <c r="A11" s="8" t="s">
        <v>135</v>
      </c>
      <c r="B11" s="8" t="s">
        <v>237</v>
      </c>
      <c r="C11" s="8" t="s">
        <v>192</v>
      </c>
      <c r="D11" s="8" t="s">
        <v>138</v>
      </c>
      <c r="E11" s="16"/>
      <c r="F11" s="9"/>
      <c r="S11" s="8">
        <v>7</v>
      </c>
      <c r="T11" s="8">
        <v>3</v>
      </c>
      <c r="U11" s="8">
        <v>0</v>
      </c>
      <c r="V11" s="39">
        <f t="shared" si="0"/>
        <v>0</v>
      </c>
      <c r="W11" s="17"/>
      <c r="BD11" s="8">
        <v>1</v>
      </c>
      <c r="BE11" s="8">
        <f t="shared" si="1"/>
        <v>1</v>
      </c>
      <c r="BJ11" s="39">
        <f t="shared" si="2"/>
        <v>0</v>
      </c>
    </row>
    <row r="12" spans="1:80" s="8" customFormat="1" x14ac:dyDescent="0.2">
      <c r="A12" s="8" t="s">
        <v>135</v>
      </c>
      <c r="B12" s="8" t="s">
        <v>238</v>
      </c>
      <c r="C12" s="8" t="s">
        <v>189</v>
      </c>
      <c r="D12" s="8" t="s">
        <v>138</v>
      </c>
      <c r="E12" s="16"/>
      <c r="F12" s="9"/>
      <c r="S12" s="8">
        <v>2</v>
      </c>
      <c r="T12" s="8">
        <v>2</v>
      </c>
      <c r="U12" s="8">
        <v>2</v>
      </c>
      <c r="V12" s="39">
        <f t="shared" si="0"/>
        <v>2</v>
      </c>
      <c r="W12" s="17"/>
      <c r="BE12" s="8">
        <f t="shared" si="1"/>
        <v>0</v>
      </c>
      <c r="BJ12" s="39">
        <f t="shared" si="2"/>
        <v>0</v>
      </c>
    </row>
    <row r="13" spans="1:80" s="8" customFormat="1" x14ac:dyDescent="0.2">
      <c r="A13" s="8" t="s">
        <v>135</v>
      </c>
      <c r="B13" s="8" t="s">
        <v>152</v>
      </c>
      <c r="C13" s="8" t="s">
        <v>153</v>
      </c>
      <c r="D13" s="8" t="s">
        <v>138</v>
      </c>
      <c r="E13" s="16">
        <v>14</v>
      </c>
      <c r="F13" s="9">
        <v>13</v>
      </c>
      <c r="G13" s="6">
        <v>8</v>
      </c>
      <c r="H13" s="8">
        <v>9</v>
      </c>
      <c r="I13" s="8">
        <v>8</v>
      </c>
      <c r="J13" s="8">
        <v>8</v>
      </c>
      <c r="K13" s="8">
        <v>8</v>
      </c>
      <c r="L13" s="8">
        <v>9</v>
      </c>
      <c r="M13" s="8">
        <v>9</v>
      </c>
      <c r="N13" s="8">
        <v>10</v>
      </c>
      <c r="O13" s="8">
        <v>10</v>
      </c>
      <c r="P13" s="8">
        <v>8</v>
      </c>
      <c r="Q13" s="8">
        <v>9</v>
      </c>
      <c r="R13" s="8">
        <v>8</v>
      </c>
      <c r="S13" s="8">
        <v>12</v>
      </c>
      <c r="T13" s="8">
        <v>16</v>
      </c>
      <c r="U13" s="8">
        <v>12</v>
      </c>
      <c r="V13" s="39">
        <f t="shared" si="0"/>
        <v>-2</v>
      </c>
      <c r="W13" s="17">
        <f t="shared" si="3"/>
        <v>-0.14285714285714285</v>
      </c>
      <c r="X13" s="8">
        <v>2</v>
      </c>
      <c r="Z13" s="8">
        <v>5</v>
      </c>
      <c r="AA13" s="8">
        <v>4</v>
      </c>
      <c r="AB13" s="8">
        <v>9</v>
      </c>
      <c r="AC13" s="8">
        <v>8</v>
      </c>
      <c r="AD13" s="8">
        <v>11</v>
      </c>
      <c r="AE13" s="8">
        <v>11</v>
      </c>
      <c r="AF13" s="8">
        <v>10</v>
      </c>
      <c r="AG13" s="8">
        <v>3</v>
      </c>
      <c r="AH13" s="8">
        <v>6</v>
      </c>
      <c r="AJ13" s="8">
        <v>2</v>
      </c>
      <c r="AK13" s="8">
        <v>1</v>
      </c>
      <c r="AL13" s="8">
        <v>4</v>
      </c>
      <c r="AM13" s="8">
        <v>1</v>
      </c>
      <c r="AN13" s="8">
        <v>1</v>
      </c>
      <c r="AO13" s="8">
        <f>SUM(AM13:AN13)</f>
        <v>2</v>
      </c>
      <c r="AP13" s="8">
        <v>4</v>
      </c>
      <c r="AQ13" s="8">
        <v>1</v>
      </c>
      <c r="AS13" s="8">
        <v>1</v>
      </c>
      <c r="AT13" s="8">
        <v>5</v>
      </c>
      <c r="AV13" s="8">
        <v>2</v>
      </c>
      <c r="AW13" s="8">
        <v>2</v>
      </c>
      <c r="AX13" s="8">
        <v>3</v>
      </c>
      <c r="AZ13" s="8">
        <v>1</v>
      </c>
      <c r="BA13" s="8">
        <v>1</v>
      </c>
      <c r="BB13" s="8">
        <v>2</v>
      </c>
      <c r="BD13" s="8">
        <v>1</v>
      </c>
      <c r="BE13" s="8">
        <f t="shared" si="1"/>
        <v>1</v>
      </c>
      <c r="BF13" s="8">
        <v>3</v>
      </c>
      <c r="BJ13" s="39">
        <f t="shared" si="2"/>
        <v>-3</v>
      </c>
      <c r="BK13" s="8">
        <f>BJ13/AH13</f>
        <v>-0.5</v>
      </c>
      <c r="BL13" s="8">
        <v>4</v>
      </c>
      <c r="BM13" s="8">
        <v>4</v>
      </c>
      <c r="BN13" s="8">
        <v>5</v>
      </c>
      <c r="BO13" s="8">
        <v>5</v>
      </c>
      <c r="BP13" s="8">
        <v>5</v>
      </c>
      <c r="BQ13" s="8">
        <v>5</v>
      </c>
      <c r="BR13" s="8">
        <v>7</v>
      </c>
      <c r="BS13" s="8">
        <v>7</v>
      </c>
      <c r="BT13" s="8">
        <v>7</v>
      </c>
      <c r="BU13" s="8">
        <v>7</v>
      </c>
      <c r="BV13" s="8">
        <v>6</v>
      </c>
      <c r="BW13" s="8">
        <v>7</v>
      </c>
      <c r="BX13" s="8">
        <v>5</v>
      </c>
      <c r="BY13" s="8">
        <v>7</v>
      </c>
      <c r="BZ13" s="8">
        <v>5</v>
      </c>
      <c r="CA13" s="8">
        <v>6</v>
      </c>
      <c r="CB13" s="8">
        <v>6</v>
      </c>
    </row>
    <row r="14" spans="1:80" s="8" customFormat="1" x14ac:dyDescent="0.2">
      <c r="A14" s="8" t="s">
        <v>135</v>
      </c>
      <c r="B14" s="8" t="s">
        <v>88</v>
      </c>
      <c r="C14" s="8" t="s">
        <v>89</v>
      </c>
      <c r="E14" s="16">
        <v>1</v>
      </c>
      <c r="F14" s="9"/>
      <c r="G14" s="6"/>
      <c r="V14" s="39">
        <f t="shared" si="0"/>
        <v>-1</v>
      </c>
      <c r="W14" s="17">
        <f t="shared" si="3"/>
        <v>-1</v>
      </c>
      <c r="AG14" s="6">
        <v>0</v>
      </c>
      <c r="AH14" s="6">
        <v>0</v>
      </c>
      <c r="AJ14" s="8">
        <v>0</v>
      </c>
      <c r="BJ14" s="39">
        <f t="shared" si="2"/>
        <v>0</v>
      </c>
      <c r="BL14" s="8">
        <v>0</v>
      </c>
      <c r="CB14" s="8">
        <v>1</v>
      </c>
    </row>
    <row r="15" spans="1:80" s="31" customFormat="1" x14ac:dyDescent="0.2">
      <c r="A15" s="31" t="s">
        <v>135</v>
      </c>
      <c r="B15" s="31" t="s">
        <v>154</v>
      </c>
      <c r="C15" s="31" t="s">
        <v>155</v>
      </c>
      <c r="D15" s="31" t="s">
        <v>141</v>
      </c>
      <c r="E15" s="32"/>
      <c r="F15" s="33"/>
      <c r="G15" s="34"/>
      <c r="M15" s="31">
        <v>4</v>
      </c>
      <c r="N15" s="31">
        <v>8</v>
      </c>
      <c r="O15" s="31">
        <v>14</v>
      </c>
      <c r="P15" s="31">
        <v>15</v>
      </c>
      <c r="Q15" s="31">
        <v>19</v>
      </c>
      <c r="R15" s="31">
        <v>19</v>
      </c>
      <c r="S15" s="31">
        <v>17</v>
      </c>
      <c r="T15" s="31">
        <v>11</v>
      </c>
      <c r="U15" s="8">
        <v>9</v>
      </c>
      <c r="V15" s="39">
        <f t="shared" si="0"/>
        <v>9</v>
      </c>
      <c r="W15" s="35"/>
      <c r="AG15" s="34"/>
      <c r="AH15" s="34"/>
      <c r="AX15" s="31">
        <v>3</v>
      </c>
      <c r="AZ15" s="31">
        <v>1</v>
      </c>
      <c r="BA15" s="31">
        <v>1</v>
      </c>
      <c r="BB15" s="31">
        <v>6</v>
      </c>
      <c r="BD15" s="31">
        <v>4</v>
      </c>
      <c r="BE15" s="31">
        <f t="shared" si="1"/>
        <v>4</v>
      </c>
      <c r="BF15" s="31">
        <v>4</v>
      </c>
      <c r="BJ15" s="39">
        <f t="shared" si="2"/>
        <v>4</v>
      </c>
      <c r="BU15" s="31">
        <v>1</v>
      </c>
      <c r="BV15" s="31">
        <v>1</v>
      </c>
      <c r="BW15" s="31">
        <v>1</v>
      </c>
      <c r="BX15" s="31">
        <v>1</v>
      </c>
      <c r="BY15" s="31">
        <v>1</v>
      </c>
      <c r="BZ15" s="31">
        <v>1</v>
      </c>
      <c r="CA15" s="31">
        <v>1</v>
      </c>
      <c r="CB15" s="31">
        <v>1</v>
      </c>
    </row>
    <row r="16" spans="1:80" s="8" customFormat="1" x14ac:dyDescent="0.2">
      <c r="A16" s="8" t="s">
        <v>135</v>
      </c>
      <c r="B16" s="8" t="s">
        <v>90</v>
      </c>
      <c r="C16" s="8" t="s">
        <v>91</v>
      </c>
      <c r="E16" s="16">
        <v>5</v>
      </c>
      <c r="F16" s="9">
        <v>8</v>
      </c>
      <c r="G16" s="8">
        <v>4</v>
      </c>
      <c r="H16" s="8">
        <v>3</v>
      </c>
      <c r="V16" s="39">
        <f t="shared" si="0"/>
        <v>-5</v>
      </c>
      <c r="W16" s="17">
        <f t="shared" si="3"/>
        <v>-1</v>
      </c>
      <c r="X16" s="8">
        <v>4</v>
      </c>
      <c r="Y16" s="8">
        <v>2</v>
      </c>
      <c r="Z16" s="8">
        <v>6</v>
      </c>
      <c r="AA16" s="8">
        <v>6</v>
      </c>
      <c r="AB16" s="8">
        <v>8</v>
      </c>
      <c r="AC16" s="8">
        <v>8</v>
      </c>
      <c r="AD16" s="8">
        <v>6</v>
      </c>
      <c r="AE16" s="8">
        <v>10</v>
      </c>
      <c r="AF16" s="8">
        <v>11</v>
      </c>
      <c r="AG16" s="8">
        <v>0</v>
      </c>
      <c r="AH16" s="8">
        <v>3</v>
      </c>
      <c r="AJ16" s="8">
        <v>2</v>
      </c>
      <c r="AK16" s="8">
        <v>1</v>
      </c>
      <c r="AT16" s="8">
        <v>1</v>
      </c>
      <c r="BJ16" s="39">
        <f t="shared" si="2"/>
        <v>-3</v>
      </c>
      <c r="BL16" s="8">
        <v>2</v>
      </c>
      <c r="BM16" s="8">
        <v>2</v>
      </c>
      <c r="BN16" s="8">
        <v>1</v>
      </c>
      <c r="BO16" s="8">
        <v>1</v>
      </c>
      <c r="BP16" s="8">
        <v>1</v>
      </c>
      <c r="BQ16" s="8">
        <v>1</v>
      </c>
      <c r="BT16" s="8">
        <v>1</v>
      </c>
      <c r="BU16" s="8">
        <v>1</v>
      </c>
      <c r="BV16" s="8">
        <v>1</v>
      </c>
      <c r="BW16" s="8">
        <v>1</v>
      </c>
      <c r="BX16" s="8">
        <v>1</v>
      </c>
      <c r="BY16" s="8">
        <v>1</v>
      </c>
      <c r="BZ16" s="8">
        <v>1</v>
      </c>
      <c r="CA16" s="8">
        <v>1</v>
      </c>
      <c r="CB16" s="8">
        <v>1</v>
      </c>
    </row>
    <row r="17" spans="1:80" s="8" customFormat="1" x14ac:dyDescent="0.2">
      <c r="A17" s="8" t="s">
        <v>135</v>
      </c>
      <c r="B17" s="8" t="s">
        <v>13</v>
      </c>
      <c r="C17" s="8" t="s">
        <v>156</v>
      </c>
      <c r="D17" s="8" t="s">
        <v>141</v>
      </c>
      <c r="E17" s="16">
        <v>0</v>
      </c>
      <c r="F17" s="9"/>
      <c r="Q17" s="8">
        <v>1</v>
      </c>
      <c r="R17" s="8">
        <v>2</v>
      </c>
      <c r="S17" s="8">
        <v>6</v>
      </c>
      <c r="T17" s="8">
        <v>3</v>
      </c>
      <c r="U17" s="8">
        <v>4</v>
      </c>
      <c r="V17" s="39">
        <f t="shared" si="0"/>
        <v>4</v>
      </c>
      <c r="W17" s="17"/>
      <c r="AC17" s="8">
        <v>4</v>
      </c>
      <c r="AD17" s="8">
        <v>1</v>
      </c>
      <c r="AE17" s="8">
        <v>1</v>
      </c>
      <c r="BJ17" s="39">
        <f t="shared" si="2"/>
        <v>0</v>
      </c>
    </row>
    <row r="18" spans="1:80" s="8" customFormat="1" x14ac:dyDescent="0.2">
      <c r="A18" s="8" t="s">
        <v>135</v>
      </c>
      <c r="B18" s="8" t="s">
        <v>157</v>
      </c>
      <c r="C18" s="8" t="s">
        <v>158</v>
      </c>
      <c r="D18" s="8" t="s">
        <v>138</v>
      </c>
      <c r="E18" s="16">
        <v>10</v>
      </c>
      <c r="F18" s="9">
        <v>10</v>
      </c>
      <c r="G18" s="8">
        <v>4</v>
      </c>
      <c r="H18" s="8">
        <v>5</v>
      </c>
      <c r="I18" s="8">
        <v>4</v>
      </c>
      <c r="J18" s="8">
        <v>4</v>
      </c>
      <c r="K18" s="8">
        <v>3</v>
      </c>
      <c r="L18" s="8">
        <v>3</v>
      </c>
      <c r="M18" s="8">
        <v>5</v>
      </c>
      <c r="N18" s="8">
        <v>7</v>
      </c>
      <c r="O18" s="8">
        <v>5</v>
      </c>
      <c r="P18" s="8">
        <v>5</v>
      </c>
      <c r="Q18" s="8">
        <v>6</v>
      </c>
      <c r="R18" s="8">
        <v>5</v>
      </c>
      <c r="S18" s="8">
        <v>1</v>
      </c>
      <c r="T18" s="8">
        <v>4</v>
      </c>
      <c r="U18" s="8">
        <v>4</v>
      </c>
      <c r="V18" s="39">
        <f t="shared" si="0"/>
        <v>-6</v>
      </c>
      <c r="W18" s="17">
        <f t="shared" si="3"/>
        <v>-0.6</v>
      </c>
      <c r="X18" s="8">
        <v>2</v>
      </c>
      <c r="Y18" s="8">
        <v>1</v>
      </c>
      <c r="Z18" s="8">
        <v>1</v>
      </c>
      <c r="AA18" s="8">
        <v>1</v>
      </c>
      <c r="AB18" s="8">
        <v>3</v>
      </c>
      <c r="AC18" s="8">
        <v>3</v>
      </c>
      <c r="AD18" s="8">
        <v>2</v>
      </c>
      <c r="AE18" s="8">
        <v>6</v>
      </c>
      <c r="AF18" s="8">
        <v>5</v>
      </c>
      <c r="AG18" s="8">
        <v>0</v>
      </c>
      <c r="AH18" s="8">
        <v>4</v>
      </c>
      <c r="AJ18" s="8">
        <v>2</v>
      </c>
      <c r="AK18" s="8">
        <v>1</v>
      </c>
      <c r="AL18" s="8">
        <v>1</v>
      </c>
      <c r="AP18" s="8">
        <v>0</v>
      </c>
      <c r="AT18" s="8">
        <v>3</v>
      </c>
      <c r="AX18" s="8">
        <v>2</v>
      </c>
      <c r="AZ18" s="8">
        <v>1</v>
      </c>
      <c r="BA18" s="8">
        <v>1</v>
      </c>
      <c r="BB18" s="8">
        <v>4</v>
      </c>
      <c r="BE18" s="8">
        <f t="shared" si="1"/>
        <v>0</v>
      </c>
      <c r="BF18" s="8">
        <v>1</v>
      </c>
      <c r="BJ18" s="39">
        <f t="shared" si="2"/>
        <v>-3</v>
      </c>
      <c r="BK18" s="8">
        <f>BJ18/AH18</f>
        <v>-0.75</v>
      </c>
      <c r="BL18" s="8">
        <v>3</v>
      </c>
      <c r="BM18" s="8">
        <v>3</v>
      </c>
      <c r="BN18" s="8">
        <v>3</v>
      </c>
      <c r="BO18" s="8">
        <v>3</v>
      </c>
      <c r="BP18" s="8">
        <v>3</v>
      </c>
      <c r="BQ18" s="8">
        <v>3</v>
      </c>
      <c r="BR18" s="8">
        <v>3</v>
      </c>
      <c r="BS18" s="8">
        <v>3</v>
      </c>
      <c r="BT18" s="8">
        <v>3</v>
      </c>
      <c r="BU18" s="8">
        <v>3</v>
      </c>
      <c r="BV18" s="8">
        <v>3</v>
      </c>
      <c r="BW18" s="8">
        <v>3</v>
      </c>
      <c r="BX18" s="8">
        <v>3</v>
      </c>
      <c r="BY18" s="8">
        <v>3</v>
      </c>
      <c r="BZ18" s="8">
        <v>3</v>
      </c>
      <c r="CA18" s="8">
        <v>3</v>
      </c>
      <c r="CB18" s="8">
        <v>3</v>
      </c>
    </row>
    <row r="19" spans="1:80" s="39" customFormat="1" x14ac:dyDescent="0.2">
      <c r="A19" s="39" t="s">
        <v>135</v>
      </c>
      <c r="B19" s="39" t="s">
        <v>159</v>
      </c>
      <c r="C19" s="39" t="s">
        <v>160</v>
      </c>
      <c r="D19" s="39" t="s">
        <v>138</v>
      </c>
      <c r="E19" s="41">
        <v>24</v>
      </c>
      <c r="F19" s="38">
        <v>26</v>
      </c>
      <c r="G19" s="39">
        <v>16</v>
      </c>
      <c r="H19" s="39">
        <v>18</v>
      </c>
      <c r="I19" s="39">
        <v>21</v>
      </c>
      <c r="J19" s="39">
        <v>17</v>
      </c>
      <c r="K19" s="39">
        <v>23</v>
      </c>
      <c r="L19" s="39">
        <v>30</v>
      </c>
      <c r="M19" s="39">
        <v>35</v>
      </c>
      <c r="N19" s="39">
        <v>39</v>
      </c>
      <c r="O19" s="39">
        <v>54</v>
      </c>
      <c r="P19" s="39">
        <v>68</v>
      </c>
      <c r="Q19" s="39">
        <v>90</v>
      </c>
      <c r="R19" s="39">
        <v>75</v>
      </c>
      <c r="S19" s="39">
        <v>69</v>
      </c>
      <c r="T19" s="39">
        <v>74</v>
      </c>
      <c r="U19" s="39">
        <v>68</v>
      </c>
      <c r="V19" s="39">
        <f t="shared" si="0"/>
        <v>44</v>
      </c>
      <c r="W19" s="42">
        <f t="shared" si="3"/>
        <v>1.8333333333333333</v>
      </c>
      <c r="Z19" s="39">
        <v>1</v>
      </c>
      <c r="AA19" s="39">
        <v>1</v>
      </c>
      <c r="AB19" s="39">
        <v>1</v>
      </c>
      <c r="AC19" s="39">
        <v>1</v>
      </c>
      <c r="AG19" s="39">
        <v>0</v>
      </c>
      <c r="AH19" s="39">
        <v>13</v>
      </c>
      <c r="AJ19" s="39">
        <v>4</v>
      </c>
      <c r="AK19" s="39">
        <v>3</v>
      </c>
      <c r="AL19" s="39">
        <v>7</v>
      </c>
      <c r="AM19" s="39">
        <v>2</v>
      </c>
      <c r="AN19" s="39">
        <v>2</v>
      </c>
      <c r="AO19" s="39">
        <f>SUM(AM19:AN19)</f>
        <v>4</v>
      </c>
      <c r="AP19" s="39">
        <v>7</v>
      </c>
      <c r="AQ19" s="39">
        <v>1</v>
      </c>
      <c r="AR19" s="39">
        <v>3</v>
      </c>
      <c r="AS19" s="39">
        <v>4</v>
      </c>
      <c r="AT19" s="39">
        <v>13</v>
      </c>
      <c r="AV19" s="39">
        <v>5</v>
      </c>
      <c r="AW19" s="39">
        <v>5</v>
      </c>
      <c r="AX19" s="39">
        <v>23</v>
      </c>
      <c r="AY19" s="39">
        <v>1</v>
      </c>
      <c r="AZ19" s="39">
        <v>13</v>
      </c>
      <c r="BA19" s="39">
        <v>14</v>
      </c>
      <c r="BB19" s="39">
        <v>23</v>
      </c>
      <c r="BC19" s="39">
        <v>2</v>
      </c>
      <c r="BD19" s="39">
        <v>14</v>
      </c>
      <c r="BE19" s="39">
        <f t="shared" si="1"/>
        <v>16</v>
      </c>
      <c r="BF19" s="39">
        <v>17</v>
      </c>
      <c r="BJ19" s="39">
        <f t="shared" si="2"/>
        <v>4</v>
      </c>
      <c r="BK19" s="39">
        <f>BJ19/AH19</f>
        <v>0.30769230769230771</v>
      </c>
      <c r="BL19" s="39">
        <v>1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1</v>
      </c>
      <c r="BV19" s="39">
        <v>2</v>
      </c>
      <c r="BW19" s="39">
        <v>0</v>
      </c>
      <c r="BX19" s="39">
        <v>2</v>
      </c>
      <c r="BY19" s="39">
        <v>2</v>
      </c>
      <c r="BZ19" s="39">
        <v>2</v>
      </c>
      <c r="CA19" s="39">
        <v>2</v>
      </c>
      <c r="CB19" s="39">
        <v>2</v>
      </c>
    </row>
    <row r="20" spans="1:80" s="8" customFormat="1" x14ac:dyDescent="0.2">
      <c r="A20" s="8" t="s">
        <v>135</v>
      </c>
      <c r="B20" s="8" t="s">
        <v>161</v>
      </c>
      <c r="C20" s="8" t="s">
        <v>162</v>
      </c>
      <c r="D20" s="8" t="s">
        <v>138</v>
      </c>
      <c r="E20" s="16">
        <v>16</v>
      </c>
      <c r="F20" s="9">
        <v>18</v>
      </c>
      <c r="G20" s="8">
        <v>12</v>
      </c>
      <c r="H20" s="8">
        <v>14</v>
      </c>
      <c r="I20" s="8">
        <v>10</v>
      </c>
      <c r="J20" s="8">
        <v>14</v>
      </c>
      <c r="K20" s="8">
        <v>22</v>
      </c>
      <c r="L20" s="8">
        <v>24</v>
      </c>
      <c r="M20" s="8">
        <v>23</v>
      </c>
      <c r="N20" s="8">
        <v>17</v>
      </c>
      <c r="O20" s="8">
        <v>12</v>
      </c>
      <c r="P20" s="8">
        <v>10</v>
      </c>
      <c r="Q20" s="8">
        <v>13</v>
      </c>
      <c r="R20" s="8">
        <v>15</v>
      </c>
      <c r="S20" s="8">
        <v>11</v>
      </c>
      <c r="T20" s="8">
        <v>15</v>
      </c>
      <c r="U20" s="8">
        <v>16</v>
      </c>
      <c r="V20" s="39">
        <f t="shared" si="0"/>
        <v>0</v>
      </c>
      <c r="W20" s="17">
        <f t="shared" si="3"/>
        <v>0</v>
      </c>
      <c r="X20" s="8">
        <v>4</v>
      </c>
      <c r="Y20" s="8">
        <v>2</v>
      </c>
      <c r="Z20" s="8">
        <v>8</v>
      </c>
      <c r="AA20" s="8">
        <v>7</v>
      </c>
      <c r="AB20" s="8">
        <v>8</v>
      </c>
      <c r="AC20" s="8">
        <v>9</v>
      </c>
      <c r="AD20" s="8">
        <v>8</v>
      </c>
      <c r="AE20" s="8">
        <v>6</v>
      </c>
      <c r="AF20" s="8">
        <v>5</v>
      </c>
      <c r="AG20" s="8">
        <v>1</v>
      </c>
      <c r="AH20" s="8">
        <v>7</v>
      </c>
      <c r="AJ20" s="8">
        <v>5</v>
      </c>
      <c r="AK20" s="8">
        <v>2</v>
      </c>
      <c r="AL20" s="8">
        <v>7</v>
      </c>
      <c r="AM20" s="8">
        <v>1</v>
      </c>
      <c r="AN20" s="8">
        <v>1</v>
      </c>
      <c r="AO20" s="8">
        <f>SUM(AM20:AN20)</f>
        <v>2</v>
      </c>
      <c r="AP20" s="8">
        <v>8</v>
      </c>
      <c r="AR20" s="8">
        <v>6</v>
      </c>
      <c r="AS20" s="8">
        <v>6</v>
      </c>
      <c r="AT20" s="8">
        <v>8</v>
      </c>
      <c r="AU20" s="8">
        <v>1</v>
      </c>
      <c r="AV20" s="8">
        <v>1</v>
      </c>
      <c r="AW20" s="8">
        <v>2</v>
      </c>
      <c r="AX20" s="8">
        <v>10</v>
      </c>
      <c r="BB20" s="8">
        <v>11</v>
      </c>
      <c r="BD20" s="8">
        <v>1</v>
      </c>
      <c r="BE20" s="8">
        <f t="shared" si="1"/>
        <v>1</v>
      </c>
      <c r="BF20" s="8">
        <v>3</v>
      </c>
      <c r="BJ20" s="39">
        <f t="shared" si="2"/>
        <v>-4</v>
      </c>
      <c r="BK20" s="8">
        <f>BJ20/AH20</f>
        <v>-0.5714285714285714</v>
      </c>
      <c r="BL20" s="8">
        <v>1</v>
      </c>
      <c r="BM20" s="8">
        <v>1</v>
      </c>
      <c r="BN20" s="8">
        <v>1</v>
      </c>
      <c r="BO20" s="8">
        <v>1</v>
      </c>
      <c r="BP20" s="8">
        <v>1</v>
      </c>
      <c r="BQ20" s="8">
        <v>1</v>
      </c>
      <c r="BR20" s="8">
        <v>2</v>
      </c>
      <c r="BS20" s="8">
        <v>2</v>
      </c>
      <c r="BT20" s="8">
        <v>2</v>
      </c>
      <c r="BU20" s="8">
        <v>2</v>
      </c>
      <c r="BV20" s="8">
        <v>2</v>
      </c>
      <c r="BW20" s="8">
        <v>2</v>
      </c>
      <c r="BX20" s="8">
        <v>2</v>
      </c>
      <c r="BY20" s="8">
        <v>2</v>
      </c>
      <c r="BZ20" s="8">
        <v>2</v>
      </c>
      <c r="CA20" s="8">
        <v>2</v>
      </c>
      <c r="CB20" s="8">
        <v>2</v>
      </c>
    </row>
    <row r="21" spans="1:80" s="8" customFormat="1" x14ac:dyDescent="0.2">
      <c r="A21" s="8" t="s">
        <v>135</v>
      </c>
      <c r="B21" s="8" t="s">
        <v>92</v>
      </c>
      <c r="C21" s="8" t="s">
        <v>93</v>
      </c>
      <c r="D21" s="8" t="s">
        <v>138</v>
      </c>
      <c r="E21" s="16">
        <v>1</v>
      </c>
      <c r="F21" s="9">
        <v>2</v>
      </c>
      <c r="G21" s="8">
        <v>3</v>
      </c>
      <c r="H21" s="8">
        <v>4</v>
      </c>
      <c r="I21" s="8">
        <v>1</v>
      </c>
      <c r="J21" s="8">
        <v>2</v>
      </c>
      <c r="K21" s="8">
        <v>2</v>
      </c>
      <c r="L21" s="8">
        <v>2</v>
      </c>
      <c r="M21" s="8">
        <v>0</v>
      </c>
      <c r="V21" s="39">
        <f t="shared" si="0"/>
        <v>-1</v>
      </c>
      <c r="W21" s="17">
        <f t="shared" si="3"/>
        <v>-1</v>
      </c>
      <c r="X21" s="8">
        <v>2</v>
      </c>
      <c r="AB21" s="8">
        <v>5</v>
      </c>
      <c r="AC21" s="8">
        <v>4</v>
      </c>
      <c r="AD21" s="8">
        <v>5</v>
      </c>
      <c r="AE21" s="8">
        <v>9</v>
      </c>
      <c r="AF21" s="8">
        <v>8</v>
      </c>
      <c r="AG21" s="8">
        <v>0</v>
      </c>
      <c r="AH21" s="8">
        <v>0</v>
      </c>
      <c r="AJ21" s="8">
        <v>1</v>
      </c>
      <c r="AP21" s="8">
        <v>2</v>
      </c>
      <c r="BE21" s="8">
        <f t="shared" si="1"/>
        <v>0</v>
      </c>
      <c r="BJ21" s="39">
        <f t="shared" si="2"/>
        <v>0</v>
      </c>
      <c r="BK21" s="8">
        <v>2</v>
      </c>
      <c r="BL21" s="8">
        <v>1</v>
      </c>
      <c r="BM21" s="8">
        <v>1</v>
      </c>
      <c r="BN21" s="8">
        <v>1</v>
      </c>
      <c r="BO21" s="8">
        <v>1</v>
      </c>
      <c r="BP21" s="8">
        <v>1</v>
      </c>
      <c r="BQ21" s="8">
        <v>1</v>
      </c>
      <c r="BR21" s="8">
        <v>1</v>
      </c>
      <c r="BS21" s="8">
        <v>2</v>
      </c>
      <c r="BT21" s="8">
        <v>2</v>
      </c>
      <c r="BU21" s="8">
        <v>3</v>
      </c>
      <c r="BV21" s="8">
        <v>2</v>
      </c>
      <c r="BW21" s="8">
        <v>2</v>
      </c>
      <c r="BX21" s="8">
        <v>1</v>
      </c>
    </row>
    <row r="22" spans="1:80" s="8" customFormat="1" x14ac:dyDescent="0.2">
      <c r="A22" s="8" t="s">
        <v>135</v>
      </c>
      <c r="B22" s="8" t="s">
        <v>163</v>
      </c>
      <c r="C22" s="8" t="s">
        <v>164</v>
      </c>
      <c r="D22" s="8" t="s">
        <v>141</v>
      </c>
      <c r="E22" s="16">
        <v>3</v>
      </c>
      <c r="F22" s="9">
        <v>5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1</v>
      </c>
      <c r="M22" s="8">
        <v>2</v>
      </c>
      <c r="N22" s="8">
        <v>3</v>
      </c>
      <c r="O22" s="8">
        <v>1</v>
      </c>
      <c r="P22" s="8">
        <v>4</v>
      </c>
      <c r="Q22" s="8">
        <v>3</v>
      </c>
      <c r="R22" s="8">
        <v>5</v>
      </c>
      <c r="S22" s="8">
        <v>7</v>
      </c>
      <c r="T22" s="8">
        <v>10</v>
      </c>
      <c r="U22" s="8">
        <v>10</v>
      </c>
      <c r="V22" s="39">
        <f t="shared" si="0"/>
        <v>7</v>
      </c>
      <c r="W22" s="17">
        <f t="shared" si="3"/>
        <v>2.3333333333333335</v>
      </c>
      <c r="X22" s="21" t="s">
        <v>94</v>
      </c>
      <c r="Y22" s="21" t="s">
        <v>95</v>
      </c>
      <c r="Z22" s="21" t="s">
        <v>96</v>
      </c>
      <c r="AA22" s="21" t="s">
        <v>97</v>
      </c>
      <c r="AB22" s="21" t="s">
        <v>94</v>
      </c>
      <c r="AC22" s="21" t="s">
        <v>94</v>
      </c>
      <c r="AD22" s="21" t="s">
        <v>15</v>
      </c>
      <c r="AE22" s="21" t="s">
        <v>15</v>
      </c>
      <c r="AF22" s="21" t="s">
        <v>250</v>
      </c>
      <c r="AG22" s="8">
        <v>0</v>
      </c>
      <c r="AH22" s="8">
        <v>2</v>
      </c>
      <c r="AJ22" s="8">
        <v>0</v>
      </c>
      <c r="AP22" s="8">
        <v>2</v>
      </c>
      <c r="AT22" s="8">
        <v>1</v>
      </c>
      <c r="AX22" s="8">
        <v>1</v>
      </c>
      <c r="AZ22" s="8">
        <v>2</v>
      </c>
      <c r="BA22" s="8">
        <v>2</v>
      </c>
      <c r="BC22" s="8">
        <v>1</v>
      </c>
      <c r="BE22" s="8">
        <f t="shared" si="1"/>
        <v>1</v>
      </c>
      <c r="BF22" s="8">
        <v>2</v>
      </c>
      <c r="BJ22" s="39">
        <f t="shared" si="2"/>
        <v>0</v>
      </c>
      <c r="BK22" s="8">
        <f>BJ22/AH22</f>
        <v>0</v>
      </c>
      <c r="BL22" s="8">
        <v>3</v>
      </c>
      <c r="BM22" s="8">
        <v>3</v>
      </c>
      <c r="BN22" s="8">
        <v>4</v>
      </c>
      <c r="BO22" s="8">
        <v>4</v>
      </c>
      <c r="BP22" s="8">
        <v>3</v>
      </c>
      <c r="BQ22" s="8">
        <v>3</v>
      </c>
      <c r="BR22" s="8">
        <v>7</v>
      </c>
      <c r="BS22" s="8">
        <v>4</v>
      </c>
      <c r="BT22" s="8">
        <v>6</v>
      </c>
      <c r="BU22" s="8">
        <v>6</v>
      </c>
      <c r="BV22" s="8">
        <v>6</v>
      </c>
      <c r="BW22" s="8">
        <v>6</v>
      </c>
      <c r="BX22" s="8">
        <v>5</v>
      </c>
      <c r="BY22" s="8">
        <v>5</v>
      </c>
      <c r="BZ22" s="8">
        <v>6</v>
      </c>
      <c r="CA22" s="8">
        <v>6</v>
      </c>
      <c r="CB22" s="8">
        <v>6</v>
      </c>
    </row>
    <row r="23" spans="1:80" s="8" customFormat="1" x14ac:dyDescent="0.2">
      <c r="A23" s="8" t="s">
        <v>98</v>
      </c>
      <c r="B23" s="8" t="s">
        <v>99</v>
      </c>
      <c r="C23" s="8" t="s">
        <v>100</v>
      </c>
      <c r="E23" s="16"/>
      <c r="F23" s="9"/>
      <c r="G23" s="6"/>
      <c r="M23" s="8">
        <v>1</v>
      </c>
      <c r="N23" s="8">
        <v>1</v>
      </c>
      <c r="O23" s="8">
        <v>0</v>
      </c>
      <c r="V23" s="39">
        <f t="shared" si="0"/>
        <v>0</v>
      </c>
      <c r="W23" s="17"/>
      <c r="AB23" s="8">
        <v>2</v>
      </c>
      <c r="AC23" s="8">
        <v>3</v>
      </c>
      <c r="AD23" s="8">
        <v>2</v>
      </c>
      <c r="AE23" s="8">
        <v>3</v>
      </c>
      <c r="AF23" s="8">
        <v>2</v>
      </c>
      <c r="AG23" s="8">
        <v>1</v>
      </c>
      <c r="AH23" s="8">
        <v>0</v>
      </c>
      <c r="AJ23" s="8">
        <v>0</v>
      </c>
      <c r="AT23" s="8">
        <v>1</v>
      </c>
      <c r="BJ23" s="39">
        <f t="shared" si="2"/>
        <v>0</v>
      </c>
      <c r="BL23" s="8">
        <v>1</v>
      </c>
      <c r="BM23" s="8">
        <v>1</v>
      </c>
      <c r="BN23" s="8">
        <v>1</v>
      </c>
      <c r="BO23" s="8">
        <v>1</v>
      </c>
      <c r="BP23" s="8">
        <v>1</v>
      </c>
      <c r="BQ23" s="8">
        <v>1</v>
      </c>
      <c r="BR23" s="8">
        <v>2</v>
      </c>
      <c r="BS23" s="8">
        <v>2</v>
      </c>
      <c r="BT23" s="8">
        <v>3</v>
      </c>
      <c r="BU23" s="8">
        <v>3</v>
      </c>
      <c r="BV23" s="8">
        <v>2</v>
      </c>
      <c r="BW23" s="8">
        <v>2</v>
      </c>
      <c r="BX23" s="8">
        <v>2</v>
      </c>
      <c r="BY23" s="8">
        <v>2</v>
      </c>
      <c r="BZ23" s="8">
        <v>1</v>
      </c>
      <c r="CA23" s="8">
        <v>2</v>
      </c>
      <c r="CB23" s="8">
        <v>2</v>
      </c>
    </row>
    <row r="24" spans="1:80" s="8" customFormat="1" x14ac:dyDescent="0.2">
      <c r="A24" s="8" t="s">
        <v>135</v>
      </c>
      <c r="B24" s="8" t="s">
        <v>101</v>
      </c>
      <c r="C24" s="8" t="s">
        <v>102</v>
      </c>
      <c r="E24" s="16"/>
      <c r="F24" s="9"/>
      <c r="G24" s="6"/>
      <c r="V24" s="39">
        <f t="shared" si="0"/>
        <v>0</v>
      </c>
      <c r="W24" s="17"/>
      <c r="AG24" s="8">
        <v>0</v>
      </c>
      <c r="AH24" s="8">
        <v>0</v>
      </c>
      <c r="AJ24" s="8">
        <v>0</v>
      </c>
      <c r="BJ24" s="39">
        <f t="shared" si="2"/>
        <v>0</v>
      </c>
      <c r="BL24" s="8">
        <v>0</v>
      </c>
      <c r="BT24" s="8">
        <v>1</v>
      </c>
      <c r="BU24" s="8">
        <v>1</v>
      </c>
      <c r="BV24" s="8">
        <v>1</v>
      </c>
    </row>
    <row r="25" spans="1:80" s="8" customFormat="1" x14ac:dyDescent="0.2">
      <c r="A25" s="8" t="s">
        <v>135</v>
      </c>
      <c r="B25" s="8" t="s">
        <v>165</v>
      </c>
      <c r="C25" s="8" t="s">
        <v>166</v>
      </c>
      <c r="D25" s="8" t="s">
        <v>138</v>
      </c>
      <c r="E25" s="16">
        <v>11</v>
      </c>
      <c r="F25" s="9">
        <v>11</v>
      </c>
      <c r="G25" s="8">
        <v>11</v>
      </c>
      <c r="H25" s="8">
        <v>7</v>
      </c>
      <c r="I25" s="8">
        <v>3</v>
      </c>
      <c r="J25" s="8">
        <v>5</v>
      </c>
      <c r="K25" s="8">
        <v>8</v>
      </c>
      <c r="L25" s="8">
        <v>10</v>
      </c>
      <c r="M25" s="8">
        <v>10</v>
      </c>
      <c r="N25" s="8">
        <v>12</v>
      </c>
      <c r="O25" s="8">
        <v>12</v>
      </c>
      <c r="P25" s="8">
        <v>13</v>
      </c>
      <c r="Q25" s="8">
        <v>16</v>
      </c>
      <c r="R25" s="8">
        <v>15</v>
      </c>
      <c r="S25" s="8">
        <v>17</v>
      </c>
      <c r="T25" s="8">
        <v>16</v>
      </c>
      <c r="U25" s="8">
        <v>15</v>
      </c>
      <c r="V25" s="39">
        <f t="shared" si="0"/>
        <v>4</v>
      </c>
      <c r="W25" s="17">
        <f t="shared" si="3"/>
        <v>0.36363636363636365</v>
      </c>
      <c r="X25" s="8">
        <v>3</v>
      </c>
      <c r="Y25" s="8">
        <v>2</v>
      </c>
      <c r="Z25" s="8">
        <v>6</v>
      </c>
      <c r="AA25" s="8">
        <v>4</v>
      </c>
      <c r="AB25" s="8">
        <v>7</v>
      </c>
      <c r="AC25" s="8">
        <v>4</v>
      </c>
      <c r="AD25" s="8">
        <v>5</v>
      </c>
      <c r="AE25" s="8">
        <v>4</v>
      </c>
      <c r="AF25" s="8">
        <v>2</v>
      </c>
      <c r="AG25" s="8">
        <v>0</v>
      </c>
      <c r="AH25" s="8">
        <v>3</v>
      </c>
      <c r="AJ25" s="8">
        <v>7</v>
      </c>
      <c r="AL25" s="8">
        <v>3</v>
      </c>
      <c r="AP25" s="8">
        <v>2</v>
      </c>
      <c r="AT25" s="8">
        <v>8</v>
      </c>
      <c r="AX25" s="8">
        <v>3</v>
      </c>
      <c r="AZ25" s="8">
        <v>3</v>
      </c>
      <c r="BA25" s="8">
        <v>3</v>
      </c>
      <c r="BB25" s="8">
        <v>5</v>
      </c>
      <c r="BC25" s="8">
        <v>1</v>
      </c>
      <c r="BD25" s="8">
        <v>3</v>
      </c>
      <c r="BE25" s="8">
        <f t="shared" si="1"/>
        <v>4</v>
      </c>
      <c r="BF25" s="8">
        <v>3</v>
      </c>
      <c r="BJ25" s="39">
        <f t="shared" si="2"/>
        <v>0</v>
      </c>
      <c r="BK25" s="8">
        <f>BJ25/AH25</f>
        <v>0</v>
      </c>
      <c r="BL25" s="8">
        <v>2</v>
      </c>
      <c r="BM25" s="8">
        <v>2</v>
      </c>
      <c r="BN25" s="8">
        <v>2</v>
      </c>
      <c r="BO25" s="8">
        <v>2</v>
      </c>
      <c r="BP25" s="8">
        <v>1</v>
      </c>
      <c r="BQ25" s="8">
        <v>2</v>
      </c>
      <c r="BR25" s="8">
        <v>2</v>
      </c>
      <c r="BS25" s="8">
        <v>2</v>
      </c>
      <c r="BT25" s="8">
        <v>4</v>
      </c>
      <c r="BU25" s="8">
        <v>4</v>
      </c>
      <c r="BV25" s="8">
        <v>3</v>
      </c>
      <c r="BW25" s="8">
        <v>5</v>
      </c>
      <c r="BX25" s="8">
        <v>3</v>
      </c>
      <c r="BY25" s="8">
        <v>3</v>
      </c>
      <c r="BZ25" s="8">
        <v>3</v>
      </c>
      <c r="CA25" s="8">
        <v>3</v>
      </c>
      <c r="CB25" s="8">
        <v>3</v>
      </c>
    </row>
    <row r="26" spans="1:80" s="39" customFormat="1" x14ac:dyDescent="0.2">
      <c r="A26" s="39" t="s">
        <v>135</v>
      </c>
      <c r="B26" s="39" t="s">
        <v>167</v>
      </c>
      <c r="C26" s="39" t="s">
        <v>168</v>
      </c>
      <c r="D26" s="39" t="s">
        <v>138</v>
      </c>
      <c r="E26" s="41">
        <v>42</v>
      </c>
      <c r="F26" s="38">
        <v>47</v>
      </c>
      <c r="G26" s="39">
        <v>31</v>
      </c>
      <c r="H26" s="39">
        <v>33</v>
      </c>
      <c r="I26" s="39">
        <v>32</v>
      </c>
      <c r="J26" s="39">
        <v>43</v>
      </c>
      <c r="K26" s="39">
        <v>42</v>
      </c>
      <c r="L26" s="39">
        <v>46</v>
      </c>
      <c r="M26" s="39">
        <v>33</v>
      </c>
      <c r="N26" s="39">
        <v>31</v>
      </c>
      <c r="O26" s="39">
        <v>22</v>
      </c>
      <c r="P26" s="39">
        <v>23</v>
      </c>
      <c r="Q26" s="39">
        <v>34</v>
      </c>
      <c r="R26" s="39">
        <v>49</v>
      </c>
      <c r="S26" s="39">
        <v>57</v>
      </c>
      <c r="T26" s="39">
        <v>52</v>
      </c>
      <c r="U26" s="39">
        <v>37</v>
      </c>
      <c r="V26" s="39">
        <f t="shared" si="0"/>
        <v>-5</v>
      </c>
      <c r="W26" s="42">
        <f t="shared" si="3"/>
        <v>-0.11904761904761904</v>
      </c>
      <c r="X26" s="39">
        <v>20</v>
      </c>
      <c r="Y26" s="39">
        <v>6</v>
      </c>
      <c r="Z26" s="39">
        <v>9</v>
      </c>
      <c r="AA26" s="39">
        <v>10</v>
      </c>
      <c r="AB26" s="39">
        <v>23</v>
      </c>
      <c r="AC26" s="39">
        <v>17</v>
      </c>
      <c r="AD26" s="39">
        <v>10</v>
      </c>
      <c r="AE26" s="39">
        <v>15</v>
      </c>
      <c r="AF26" s="39">
        <v>19</v>
      </c>
      <c r="AH26" s="39">
        <v>18</v>
      </c>
      <c r="AI26" s="39">
        <v>2</v>
      </c>
      <c r="AJ26" s="39">
        <v>9</v>
      </c>
      <c r="AK26" s="39">
        <v>1</v>
      </c>
      <c r="AL26" s="39">
        <v>11</v>
      </c>
      <c r="AM26" s="39">
        <v>2</v>
      </c>
      <c r="AN26" s="39">
        <v>1</v>
      </c>
      <c r="AO26" s="39">
        <f>SUM(AM26:AN26)</f>
        <v>3</v>
      </c>
      <c r="AP26" s="39">
        <v>22</v>
      </c>
      <c r="AR26" s="39">
        <v>3</v>
      </c>
      <c r="AS26" s="39">
        <v>3</v>
      </c>
      <c r="AT26" s="39">
        <v>16</v>
      </c>
      <c r="AV26" s="39">
        <v>4</v>
      </c>
      <c r="AW26" s="39">
        <v>4</v>
      </c>
      <c r="AX26" s="39">
        <v>11</v>
      </c>
      <c r="AZ26" s="39">
        <v>2</v>
      </c>
      <c r="BA26" s="39">
        <v>2</v>
      </c>
      <c r="BB26" s="39">
        <v>8</v>
      </c>
      <c r="BD26" s="39">
        <v>8</v>
      </c>
      <c r="BE26" s="39">
        <f t="shared" si="1"/>
        <v>8</v>
      </c>
      <c r="BF26" s="39">
        <v>13</v>
      </c>
      <c r="BJ26" s="39">
        <f t="shared" si="2"/>
        <v>-5</v>
      </c>
      <c r="BK26" s="39">
        <f>BJ26/AH26</f>
        <v>-0.27777777777777779</v>
      </c>
      <c r="BL26" s="39">
        <v>3</v>
      </c>
      <c r="BM26" s="39">
        <v>4</v>
      </c>
      <c r="BN26" s="39">
        <v>3</v>
      </c>
      <c r="BO26" s="39">
        <v>3</v>
      </c>
      <c r="BP26" s="39">
        <v>4</v>
      </c>
      <c r="BQ26" s="39">
        <v>4</v>
      </c>
      <c r="BR26" s="39">
        <v>5</v>
      </c>
      <c r="BS26" s="39">
        <v>5</v>
      </c>
      <c r="BT26" s="39">
        <v>5</v>
      </c>
      <c r="BU26" s="39">
        <v>5</v>
      </c>
      <c r="BV26" s="39">
        <v>6</v>
      </c>
      <c r="BW26" s="39">
        <v>6</v>
      </c>
      <c r="BX26" s="39">
        <v>4</v>
      </c>
      <c r="BY26" s="39">
        <v>4</v>
      </c>
      <c r="BZ26" s="39">
        <v>4</v>
      </c>
      <c r="CA26" s="39">
        <v>5</v>
      </c>
      <c r="CB26" s="39">
        <v>4</v>
      </c>
    </row>
    <row r="27" spans="1:80" s="8" customFormat="1" x14ac:dyDescent="0.2">
      <c r="A27" s="8" t="s">
        <v>135</v>
      </c>
      <c r="B27" s="8" t="s">
        <v>103</v>
      </c>
      <c r="C27" s="8" t="s">
        <v>104</v>
      </c>
      <c r="E27" s="16"/>
      <c r="F27" s="9"/>
      <c r="G27" s="6"/>
      <c r="V27" s="39">
        <f t="shared" si="0"/>
        <v>0</v>
      </c>
      <c r="W27" s="17"/>
      <c r="X27" s="8">
        <v>2</v>
      </c>
      <c r="Z27" s="8">
        <v>2</v>
      </c>
      <c r="AA27" s="8">
        <v>2</v>
      </c>
      <c r="AB27" s="8">
        <v>2</v>
      </c>
      <c r="AC27" s="8">
        <v>1</v>
      </c>
      <c r="AD27" s="8">
        <v>2</v>
      </c>
      <c r="AE27" s="8">
        <v>2</v>
      </c>
      <c r="AF27" s="8">
        <v>1</v>
      </c>
      <c r="AG27" s="8">
        <v>0</v>
      </c>
      <c r="AH27" s="8">
        <v>0</v>
      </c>
      <c r="AJ27" s="8">
        <v>0</v>
      </c>
      <c r="BJ27" s="39">
        <f t="shared" si="2"/>
        <v>0</v>
      </c>
      <c r="BT27" s="8">
        <v>1</v>
      </c>
      <c r="BU27" s="8">
        <v>1</v>
      </c>
      <c r="BV27" s="8">
        <v>2</v>
      </c>
      <c r="BW27" s="8">
        <v>2</v>
      </c>
      <c r="BX27" s="8">
        <v>2</v>
      </c>
      <c r="BY27" s="8">
        <v>2</v>
      </c>
      <c r="BZ27" s="8">
        <v>2</v>
      </c>
      <c r="CA27" s="8">
        <v>2</v>
      </c>
      <c r="CB27" s="8">
        <v>2</v>
      </c>
    </row>
    <row r="28" spans="1:80" s="39" customFormat="1" x14ac:dyDescent="0.2">
      <c r="A28" s="39" t="s">
        <v>135</v>
      </c>
      <c r="B28" s="39" t="s">
        <v>169</v>
      </c>
      <c r="C28" s="39" t="s">
        <v>170</v>
      </c>
      <c r="D28" s="39" t="s">
        <v>138</v>
      </c>
      <c r="E28" s="41">
        <v>18</v>
      </c>
      <c r="F28" s="38">
        <v>22</v>
      </c>
      <c r="G28" s="39">
        <v>19</v>
      </c>
      <c r="H28" s="39">
        <v>21</v>
      </c>
      <c r="I28" s="39">
        <v>18</v>
      </c>
      <c r="J28" s="39">
        <v>25</v>
      </c>
      <c r="K28" s="39">
        <v>22</v>
      </c>
      <c r="L28" s="39">
        <v>30</v>
      </c>
      <c r="M28" s="39">
        <v>23</v>
      </c>
      <c r="N28" s="39">
        <v>27</v>
      </c>
      <c r="O28" s="39">
        <v>26</v>
      </c>
      <c r="P28" s="39">
        <v>31</v>
      </c>
      <c r="Q28" s="39">
        <v>46</v>
      </c>
      <c r="R28" s="39">
        <v>53</v>
      </c>
      <c r="S28" s="39">
        <v>66</v>
      </c>
      <c r="T28" s="39">
        <v>64</v>
      </c>
      <c r="U28" s="39">
        <v>51</v>
      </c>
      <c r="V28" s="39">
        <f t="shared" si="0"/>
        <v>33</v>
      </c>
      <c r="W28" s="42">
        <f t="shared" si="3"/>
        <v>1.8333333333333333</v>
      </c>
      <c r="X28" s="39">
        <v>12</v>
      </c>
      <c r="Y28" s="39">
        <v>6</v>
      </c>
      <c r="Z28" s="39">
        <v>6</v>
      </c>
      <c r="AA28" s="39">
        <v>11</v>
      </c>
      <c r="AB28" s="39">
        <v>14</v>
      </c>
      <c r="AC28" s="39">
        <v>13</v>
      </c>
      <c r="AD28" s="39">
        <v>13</v>
      </c>
      <c r="AE28" s="39">
        <v>16</v>
      </c>
      <c r="AF28" s="39">
        <v>16</v>
      </c>
      <c r="AH28" s="39">
        <v>7</v>
      </c>
      <c r="AJ28" s="39">
        <v>7</v>
      </c>
      <c r="AK28" s="39">
        <v>2</v>
      </c>
      <c r="AL28" s="39">
        <v>5</v>
      </c>
      <c r="AM28" s="39">
        <v>3</v>
      </c>
      <c r="AN28" s="39">
        <v>2</v>
      </c>
      <c r="AO28" s="39">
        <f>SUM(AM28:AN28)</f>
        <v>5</v>
      </c>
      <c r="AP28" s="39">
        <v>11</v>
      </c>
      <c r="AR28" s="39">
        <v>2</v>
      </c>
      <c r="AS28" s="39">
        <v>2</v>
      </c>
      <c r="AT28" s="39">
        <v>4</v>
      </c>
      <c r="AV28" s="39">
        <v>4</v>
      </c>
      <c r="AW28" s="39">
        <v>4</v>
      </c>
      <c r="AX28" s="39">
        <v>9</v>
      </c>
      <c r="AZ28" s="39">
        <v>10</v>
      </c>
      <c r="BA28" s="39">
        <v>10</v>
      </c>
      <c r="BB28" s="39">
        <v>8</v>
      </c>
      <c r="BC28" s="39">
        <v>1</v>
      </c>
      <c r="BD28" s="39">
        <v>7</v>
      </c>
      <c r="BE28" s="39">
        <f t="shared" si="1"/>
        <v>8</v>
      </c>
      <c r="BF28" s="39">
        <v>12</v>
      </c>
      <c r="BJ28" s="39">
        <f t="shared" si="2"/>
        <v>5</v>
      </c>
      <c r="BK28" s="39">
        <f>BJ28/AH28</f>
        <v>0.7142857142857143</v>
      </c>
      <c r="BL28" s="39">
        <v>1</v>
      </c>
      <c r="BM28" s="39">
        <v>1</v>
      </c>
      <c r="BN28" s="39">
        <v>1</v>
      </c>
      <c r="BO28" s="39">
        <v>1</v>
      </c>
      <c r="BP28" s="39">
        <v>1</v>
      </c>
      <c r="BQ28" s="39">
        <v>1</v>
      </c>
      <c r="BR28" s="39">
        <v>2</v>
      </c>
      <c r="BS28" s="39">
        <v>2</v>
      </c>
      <c r="BT28" s="39">
        <v>0</v>
      </c>
      <c r="BU28" s="39">
        <v>2</v>
      </c>
      <c r="BV28" s="39">
        <v>2</v>
      </c>
      <c r="BW28" s="39">
        <v>1</v>
      </c>
      <c r="BX28" s="39">
        <v>2</v>
      </c>
      <c r="BY28" s="39">
        <v>2</v>
      </c>
      <c r="BZ28" s="39">
        <v>2</v>
      </c>
      <c r="CA28" s="39">
        <v>2</v>
      </c>
      <c r="CB28" s="39">
        <v>2</v>
      </c>
    </row>
    <row r="29" spans="1:80" s="8" customFormat="1" x14ac:dyDescent="0.2">
      <c r="A29" s="8" t="s">
        <v>135</v>
      </c>
      <c r="B29" s="8" t="s">
        <v>171</v>
      </c>
      <c r="C29" s="8" t="s">
        <v>172</v>
      </c>
      <c r="D29" s="8" t="s">
        <v>138</v>
      </c>
      <c r="E29" s="16">
        <v>5</v>
      </c>
      <c r="F29" s="9">
        <v>8</v>
      </c>
      <c r="G29" s="8">
        <v>2</v>
      </c>
      <c r="H29" s="8">
        <v>2</v>
      </c>
      <c r="I29" s="8">
        <v>3</v>
      </c>
      <c r="J29" s="8">
        <v>2</v>
      </c>
      <c r="K29" s="8">
        <v>5</v>
      </c>
      <c r="L29" s="8">
        <v>5</v>
      </c>
      <c r="M29" s="8">
        <v>4</v>
      </c>
      <c r="N29" s="8">
        <v>7</v>
      </c>
      <c r="O29" s="8">
        <v>6</v>
      </c>
      <c r="P29" s="8">
        <v>8</v>
      </c>
      <c r="Q29" s="8">
        <v>9</v>
      </c>
      <c r="R29" s="8">
        <v>9</v>
      </c>
      <c r="S29" s="8">
        <v>8</v>
      </c>
      <c r="T29" s="8">
        <v>9</v>
      </c>
      <c r="U29" s="8">
        <v>8</v>
      </c>
      <c r="V29" s="39">
        <f t="shared" si="0"/>
        <v>3</v>
      </c>
      <c r="W29" s="17">
        <f t="shared" si="3"/>
        <v>0.6</v>
      </c>
      <c r="X29" s="8">
        <v>7</v>
      </c>
      <c r="Y29" s="8">
        <v>4</v>
      </c>
      <c r="Z29" s="8">
        <v>7</v>
      </c>
      <c r="AA29" s="8">
        <v>9</v>
      </c>
      <c r="AB29" s="8">
        <v>8</v>
      </c>
      <c r="AC29" s="8">
        <v>7</v>
      </c>
      <c r="AD29" s="8">
        <v>4</v>
      </c>
      <c r="AE29" s="8">
        <v>7</v>
      </c>
      <c r="AF29" s="8">
        <v>7</v>
      </c>
      <c r="AH29" s="8">
        <v>3</v>
      </c>
      <c r="AI29" s="8">
        <v>1</v>
      </c>
      <c r="AJ29" s="8">
        <v>1</v>
      </c>
      <c r="AK29" s="8">
        <v>1</v>
      </c>
      <c r="AL29" s="8">
        <v>2</v>
      </c>
      <c r="AP29" s="8">
        <v>1</v>
      </c>
      <c r="AQ29" s="8">
        <v>1</v>
      </c>
      <c r="AS29" s="8">
        <v>1</v>
      </c>
      <c r="AT29" s="8">
        <v>1</v>
      </c>
      <c r="AX29" s="8">
        <v>2</v>
      </c>
      <c r="BB29" s="8">
        <v>2</v>
      </c>
      <c r="BD29" s="8">
        <v>1</v>
      </c>
      <c r="BE29" s="8">
        <f t="shared" si="1"/>
        <v>1</v>
      </c>
      <c r="BF29" s="8">
        <v>1</v>
      </c>
      <c r="BJ29" s="39">
        <f t="shared" si="2"/>
        <v>-2</v>
      </c>
      <c r="BK29" s="8">
        <f>BJ29/AH29</f>
        <v>-0.66666666666666663</v>
      </c>
      <c r="BL29" s="8">
        <v>3</v>
      </c>
      <c r="BM29" s="8">
        <v>3</v>
      </c>
      <c r="BN29" s="8">
        <v>3</v>
      </c>
      <c r="BO29" s="8">
        <v>3</v>
      </c>
      <c r="BP29" s="8">
        <v>3</v>
      </c>
      <c r="BQ29" s="8">
        <v>3</v>
      </c>
      <c r="BR29" s="8">
        <v>2</v>
      </c>
      <c r="BS29" s="8">
        <v>3</v>
      </c>
      <c r="BT29" s="8">
        <v>2</v>
      </c>
      <c r="BU29" s="8">
        <v>3</v>
      </c>
      <c r="BV29" s="8">
        <v>3</v>
      </c>
      <c r="BW29" s="8">
        <v>3</v>
      </c>
      <c r="BX29" s="8">
        <v>3</v>
      </c>
      <c r="BY29" s="8">
        <v>3</v>
      </c>
      <c r="BZ29" s="8">
        <v>3</v>
      </c>
      <c r="CA29" s="8">
        <v>3</v>
      </c>
      <c r="CB29" s="8">
        <v>4</v>
      </c>
    </row>
    <row r="30" spans="1:80" s="8" customFormat="1" x14ac:dyDescent="0.2">
      <c r="A30" s="8" t="s">
        <v>135</v>
      </c>
      <c r="B30" s="8" t="s">
        <v>105</v>
      </c>
      <c r="C30" s="8" t="s">
        <v>106</v>
      </c>
      <c r="E30" s="16"/>
      <c r="F30" s="9"/>
      <c r="G30" s="6"/>
      <c r="V30" s="39">
        <f t="shared" si="0"/>
        <v>0</v>
      </c>
      <c r="W30" s="17"/>
      <c r="X30" s="8">
        <v>4</v>
      </c>
      <c r="Y30" s="8">
        <v>2</v>
      </c>
      <c r="Z30" s="8">
        <v>9</v>
      </c>
      <c r="AA30" s="8">
        <v>8</v>
      </c>
      <c r="AB30" s="8">
        <v>16</v>
      </c>
      <c r="AC30" s="8">
        <v>15</v>
      </c>
      <c r="AD30" s="8">
        <v>10</v>
      </c>
      <c r="AE30" s="8">
        <v>12</v>
      </c>
      <c r="AF30" s="8">
        <v>8</v>
      </c>
      <c r="AG30" s="8">
        <v>0</v>
      </c>
      <c r="AH30" s="8">
        <v>0</v>
      </c>
      <c r="AJ30" s="8">
        <v>0</v>
      </c>
      <c r="BJ30" s="39">
        <f t="shared" si="2"/>
        <v>0</v>
      </c>
      <c r="BL30" s="8">
        <v>1</v>
      </c>
      <c r="BM30" s="8">
        <v>1</v>
      </c>
      <c r="BN30" s="8">
        <v>1</v>
      </c>
      <c r="BO30" s="8">
        <v>1</v>
      </c>
      <c r="BP30" s="8">
        <v>1</v>
      </c>
      <c r="BQ30" s="8">
        <v>1</v>
      </c>
      <c r="BT30" s="8">
        <v>2</v>
      </c>
      <c r="BU30" s="8">
        <v>1</v>
      </c>
      <c r="BV30" s="8">
        <v>1</v>
      </c>
      <c r="BW30" s="8">
        <v>1</v>
      </c>
      <c r="BX30" s="8">
        <v>1</v>
      </c>
      <c r="BY30" s="8">
        <v>2</v>
      </c>
      <c r="BZ30" s="8">
        <v>1</v>
      </c>
      <c r="CA30" s="8">
        <v>1</v>
      </c>
      <c r="CB30" s="8">
        <v>1</v>
      </c>
    </row>
    <row r="31" spans="1:80" s="8" customFormat="1" x14ac:dyDescent="0.2">
      <c r="A31" s="8" t="s">
        <v>135</v>
      </c>
      <c r="B31" s="8" t="s">
        <v>173</v>
      </c>
      <c r="C31" s="8" t="s">
        <v>174</v>
      </c>
      <c r="E31" s="16"/>
      <c r="F31" s="9"/>
      <c r="G31" s="6"/>
      <c r="H31" s="8">
        <v>9</v>
      </c>
      <c r="I31" s="8">
        <v>109</v>
      </c>
      <c r="J31" s="8">
        <v>98</v>
      </c>
      <c r="K31" s="8">
        <v>135</v>
      </c>
      <c r="L31" s="8">
        <v>126</v>
      </c>
      <c r="M31" s="8">
        <v>195</v>
      </c>
      <c r="N31" s="8">
        <v>172</v>
      </c>
      <c r="O31" s="8">
        <v>213</v>
      </c>
      <c r="P31" s="8">
        <v>166</v>
      </c>
      <c r="Q31" s="8">
        <v>162</v>
      </c>
      <c r="R31" s="8">
        <v>142</v>
      </c>
      <c r="S31" s="8">
        <v>158</v>
      </c>
      <c r="T31" s="8">
        <v>135</v>
      </c>
      <c r="U31" s="8">
        <v>197</v>
      </c>
      <c r="V31" s="39">
        <f t="shared" si="0"/>
        <v>197</v>
      </c>
      <c r="W31" s="17"/>
      <c r="BJ31" s="39">
        <f t="shared" si="2"/>
        <v>0</v>
      </c>
    </row>
    <row r="32" spans="1:80" s="8" customFormat="1" x14ac:dyDescent="0.2">
      <c r="A32" s="8" t="s">
        <v>135</v>
      </c>
      <c r="B32" s="8" t="s">
        <v>175</v>
      </c>
      <c r="C32" s="8" t="s">
        <v>176</v>
      </c>
      <c r="E32" s="16"/>
      <c r="F32" s="9"/>
      <c r="G32" s="6"/>
      <c r="S32" s="8">
        <v>6</v>
      </c>
      <c r="T32" s="8">
        <v>9</v>
      </c>
      <c r="U32" s="8">
        <v>6</v>
      </c>
      <c r="V32" s="39">
        <f t="shared" si="0"/>
        <v>6</v>
      </c>
      <c r="W32" s="17"/>
      <c r="BJ32" s="39">
        <f t="shared" si="2"/>
        <v>0</v>
      </c>
    </row>
    <row r="33" spans="1:80" s="8" customFormat="1" x14ac:dyDescent="0.2">
      <c r="A33" s="8" t="s">
        <v>98</v>
      </c>
      <c r="B33" s="8" t="s">
        <v>177</v>
      </c>
      <c r="C33" s="8" t="s">
        <v>178</v>
      </c>
      <c r="E33" s="16"/>
      <c r="F33" s="9"/>
      <c r="G33" s="6"/>
      <c r="I33" s="8">
        <v>23</v>
      </c>
      <c r="J33" s="8">
        <v>25</v>
      </c>
      <c r="K33" s="8">
        <v>37</v>
      </c>
      <c r="L33" s="8">
        <v>34</v>
      </c>
      <c r="M33" s="8">
        <v>53</v>
      </c>
      <c r="N33" s="8">
        <v>51</v>
      </c>
      <c r="O33" s="8">
        <v>59</v>
      </c>
      <c r="P33" s="8">
        <v>51</v>
      </c>
      <c r="Q33" s="8">
        <v>47</v>
      </c>
      <c r="R33" s="8">
        <v>44</v>
      </c>
      <c r="S33" s="8">
        <v>45</v>
      </c>
      <c r="T33" s="8">
        <v>53</v>
      </c>
      <c r="U33" s="8">
        <v>65</v>
      </c>
      <c r="V33" s="39">
        <f t="shared" si="0"/>
        <v>65</v>
      </c>
      <c r="W33" s="17"/>
      <c r="BJ33" s="39">
        <f t="shared" si="2"/>
        <v>0</v>
      </c>
    </row>
    <row r="34" spans="1:80" x14ac:dyDescent="0.2">
      <c r="A34" s="6" t="s">
        <v>179</v>
      </c>
      <c r="B34" s="6" t="s">
        <v>107</v>
      </c>
      <c r="C34" s="6" t="s">
        <v>108</v>
      </c>
      <c r="E34" s="9"/>
      <c r="F34" s="9"/>
      <c r="N34" s="8"/>
      <c r="O34" s="8"/>
      <c r="P34" s="8"/>
      <c r="Q34" s="8"/>
      <c r="R34" s="8"/>
      <c r="S34" s="8"/>
      <c r="T34" s="8"/>
      <c r="U34" s="8"/>
      <c r="V34" s="39">
        <f t="shared" si="0"/>
        <v>0</v>
      </c>
      <c r="W34" s="17"/>
      <c r="X34" s="8"/>
      <c r="Y34" s="8"/>
      <c r="Z34" s="8"/>
      <c r="AA34" s="8"/>
      <c r="AB34" s="8"/>
      <c r="AC34" s="8"/>
      <c r="AD34" s="8"/>
      <c r="AE34" s="8"/>
      <c r="AF34" s="8"/>
      <c r="BE34" s="8"/>
      <c r="BF34" s="8"/>
      <c r="BG34" s="8"/>
      <c r="BH34" s="8"/>
      <c r="BI34" s="8"/>
      <c r="BJ34" s="39">
        <f t="shared" si="2"/>
        <v>0</v>
      </c>
      <c r="BL34" s="6">
        <v>4</v>
      </c>
      <c r="BM34" s="6">
        <v>4</v>
      </c>
      <c r="BN34" s="6">
        <v>5</v>
      </c>
      <c r="BO34" s="6">
        <v>5</v>
      </c>
      <c r="BP34" s="6">
        <v>5</v>
      </c>
      <c r="BQ34" s="6">
        <v>5</v>
      </c>
      <c r="BT34" s="6">
        <v>3</v>
      </c>
      <c r="BU34" s="6">
        <v>3</v>
      </c>
      <c r="BV34" s="6">
        <v>3</v>
      </c>
      <c r="BW34" s="6">
        <v>1</v>
      </c>
      <c r="BX34" s="6">
        <v>4</v>
      </c>
      <c r="BY34" s="6">
        <v>2</v>
      </c>
      <c r="BZ34" s="6">
        <v>3</v>
      </c>
      <c r="CA34" s="6">
        <v>5</v>
      </c>
      <c r="CB34" s="6">
        <v>3</v>
      </c>
    </row>
    <row r="35" spans="1:80" x14ac:dyDescent="0.2">
      <c r="A35" s="6" t="s">
        <v>179</v>
      </c>
      <c r="B35" s="6" t="s">
        <v>109</v>
      </c>
      <c r="C35" s="6" t="s">
        <v>110</v>
      </c>
      <c r="E35" s="9"/>
      <c r="F35" s="9"/>
      <c r="N35" s="8"/>
      <c r="O35" s="8"/>
      <c r="P35" s="8"/>
      <c r="Q35" s="8"/>
      <c r="R35" s="8"/>
      <c r="S35" s="8"/>
      <c r="T35" s="8"/>
      <c r="U35" s="8"/>
      <c r="V35" s="39">
        <f t="shared" si="0"/>
        <v>0</v>
      </c>
      <c r="W35" s="17"/>
      <c r="X35" s="8"/>
      <c r="Y35" s="8"/>
      <c r="Z35" s="8"/>
      <c r="AA35" s="8"/>
      <c r="AB35" s="8"/>
      <c r="AC35" s="8"/>
      <c r="AD35" s="8"/>
      <c r="AE35" s="8"/>
      <c r="AF35" s="8"/>
      <c r="BE35" s="8"/>
      <c r="BF35" s="8"/>
      <c r="BG35" s="8"/>
      <c r="BH35" s="8"/>
      <c r="BI35" s="8"/>
      <c r="BJ35" s="39">
        <f t="shared" si="2"/>
        <v>0</v>
      </c>
      <c r="BT35" s="6">
        <v>3</v>
      </c>
      <c r="BU35" s="6">
        <v>3</v>
      </c>
      <c r="BV35" s="6">
        <v>3</v>
      </c>
      <c r="BW35" s="6">
        <v>2</v>
      </c>
      <c r="BX35" s="6">
        <v>4</v>
      </c>
      <c r="BY35" s="6">
        <v>4</v>
      </c>
      <c r="BZ35" s="6">
        <v>3</v>
      </c>
      <c r="CA35" s="6">
        <v>3</v>
      </c>
      <c r="CB35" s="6">
        <v>5</v>
      </c>
    </row>
    <row r="36" spans="1:80" s="37" customFormat="1" x14ac:dyDescent="0.2">
      <c r="A36" s="37" t="s">
        <v>179</v>
      </c>
      <c r="B36" s="37" t="s">
        <v>180</v>
      </c>
      <c r="C36" s="37" t="s">
        <v>181</v>
      </c>
      <c r="D36" s="37" t="s">
        <v>182</v>
      </c>
      <c r="E36" s="38">
        <v>108</v>
      </c>
      <c r="F36" s="38">
        <v>105</v>
      </c>
      <c r="G36" s="37">
        <v>88</v>
      </c>
      <c r="H36" s="37">
        <v>78</v>
      </c>
      <c r="I36" s="37">
        <v>78</v>
      </c>
      <c r="J36" s="37">
        <v>73</v>
      </c>
      <c r="K36" s="37">
        <v>74</v>
      </c>
      <c r="L36" s="37">
        <v>74</v>
      </c>
      <c r="M36" s="37">
        <v>75</v>
      </c>
      <c r="N36" s="39">
        <v>73</v>
      </c>
      <c r="O36" s="39">
        <v>72</v>
      </c>
      <c r="P36" s="39">
        <v>60</v>
      </c>
      <c r="Q36" s="39">
        <v>61</v>
      </c>
      <c r="R36" s="39">
        <v>59</v>
      </c>
      <c r="S36" s="39">
        <v>55</v>
      </c>
      <c r="T36" s="39">
        <v>50</v>
      </c>
      <c r="U36" s="39">
        <v>48</v>
      </c>
      <c r="V36" s="39">
        <f t="shared" si="0"/>
        <v>-60</v>
      </c>
      <c r="W36" s="42">
        <f t="shared" si="3"/>
        <v>-0.55555555555555558</v>
      </c>
      <c r="X36" s="39"/>
      <c r="Y36" s="39"/>
      <c r="Z36" s="39"/>
      <c r="AA36" s="39"/>
      <c r="AB36" s="39"/>
      <c r="AC36" s="39"/>
      <c r="AD36" s="39"/>
      <c r="AE36" s="39"/>
      <c r="AF36" s="39"/>
      <c r="AG36" s="37">
        <v>18</v>
      </c>
      <c r="AH36" s="37">
        <v>49</v>
      </c>
      <c r="AI36" s="37">
        <v>14</v>
      </c>
      <c r="AJ36" s="37">
        <v>37</v>
      </c>
      <c r="AK36" s="37">
        <v>12</v>
      </c>
      <c r="AL36" s="37">
        <v>14</v>
      </c>
      <c r="AM36" s="37">
        <v>10</v>
      </c>
      <c r="AN36" s="37">
        <v>7</v>
      </c>
      <c r="AO36" s="39">
        <f t="shared" ref="AO36:AO63" si="4">SUM(AM36:AN36)</f>
        <v>17</v>
      </c>
      <c r="AP36" s="37">
        <v>22</v>
      </c>
      <c r="AR36" s="37">
        <v>11</v>
      </c>
      <c r="AS36" s="37">
        <v>11</v>
      </c>
      <c r="AT36" s="37">
        <v>10</v>
      </c>
      <c r="AU36" s="37">
        <v>1</v>
      </c>
      <c r="AV36" s="37">
        <v>11</v>
      </c>
      <c r="AW36" s="37">
        <v>12</v>
      </c>
      <c r="AX36" s="37">
        <v>28</v>
      </c>
      <c r="AY36" s="37">
        <v>1</v>
      </c>
      <c r="AZ36" s="37">
        <v>9</v>
      </c>
      <c r="BA36" s="37">
        <v>10</v>
      </c>
      <c r="BB36" s="37">
        <v>17</v>
      </c>
      <c r="BD36" s="37">
        <v>6</v>
      </c>
      <c r="BE36" s="39">
        <f t="shared" si="1"/>
        <v>6</v>
      </c>
      <c r="BF36" s="39">
        <v>18</v>
      </c>
      <c r="BG36" s="39"/>
      <c r="BH36" s="39"/>
      <c r="BI36" s="39"/>
      <c r="BJ36" s="39">
        <f t="shared" si="2"/>
        <v>-31</v>
      </c>
      <c r="BK36" s="39">
        <f t="shared" ref="BK36:BK47" si="5">BJ36/AH36</f>
        <v>-0.63265306122448983</v>
      </c>
      <c r="BL36" s="37">
        <v>2</v>
      </c>
      <c r="BM36" s="37">
        <v>2</v>
      </c>
      <c r="BN36" s="37">
        <v>2</v>
      </c>
      <c r="BO36" s="37">
        <v>2</v>
      </c>
      <c r="BP36" s="37">
        <v>2</v>
      </c>
      <c r="BQ36" s="37">
        <v>2</v>
      </c>
      <c r="BR36" s="37">
        <v>1</v>
      </c>
      <c r="BS36" s="37">
        <v>1</v>
      </c>
      <c r="BT36" s="37">
        <v>1</v>
      </c>
      <c r="BU36" s="37">
        <v>1</v>
      </c>
      <c r="BV36" s="37">
        <v>1</v>
      </c>
      <c r="BY36" s="37">
        <v>1</v>
      </c>
      <c r="BZ36" s="37">
        <v>1</v>
      </c>
      <c r="CA36" s="37">
        <v>1</v>
      </c>
      <c r="CB36" s="37">
        <v>1</v>
      </c>
    </row>
    <row r="37" spans="1:80" s="37" customFormat="1" x14ac:dyDescent="0.2">
      <c r="A37" s="37" t="s">
        <v>179</v>
      </c>
      <c r="B37" s="37" t="s">
        <v>183</v>
      </c>
      <c r="C37" s="37" t="s">
        <v>184</v>
      </c>
      <c r="D37" s="37" t="s">
        <v>185</v>
      </c>
      <c r="E37" s="38">
        <v>17</v>
      </c>
      <c r="F37" s="38">
        <v>17</v>
      </c>
      <c r="G37" s="37">
        <v>47</v>
      </c>
      <c r="H37" s="37">
        <v>60</v>
      </c>
      <c r="I37" s="37">
        <v>79</v>
      </c>
      <c r="J37" s="37">
        <v>91</v>
      </c>
      <c r="K37" s="37">
        <v>104</v>
      </c>
      <c r="L37" s="37">
        <v>113</v>
      </c>
      <c r="M37" s="37">
        <v>122</v>
      </c>
      <c r="N37" s="39">
        <v>132</v>
      </c>
      <c r="O37" s="39">
        <v>154</v>
      </c>
      <c r="P37" s="39">
        <v>145</v>
      </c>
      <c r="Q37" s="39">
        <v>125</v>
      </c>
      <c r="R37" s="39">
        <v>125</v>
      </c>
      <c r="S37" s="39">
        <v>95</v>
      </c>
      <c r="T37" s="39">
        <v>105</v>
      </c>
      <c r="U37" s="39">
        <v>98</v>
      </c>
      <c r="V37" s="39">
        <f t="shared" si="0"/>
        <v>81</v>
      </c>
      <c r="W37" s="42">
        <f t="shared" si="3"/>
        <v>4.7647058823529411</v>
      </c>
      <c r="X37" s="39"/>
      <c r="Y37" s="39"/>
      <c r="Z37" s="39"/>
      <c r="AA37" s="39"/>
      <c r="AB37" s="39"/>
      <c r="AC37" s="39"/>
      <c r="AD37" s="39"/>
      <c r="AE37" s="39"/>
      <c r="AF37" s="39"/>
      <c r="AG37" s="37">
        <v>0</v>
      </c>
      <c r="AH37" s="39">
        <v>0</v>
      </c>
      <c r="AJ37" s="37">
        <v>5</v>
      </c>
      <c r="AK37" s="37">
        <v>6</v>
      </c>
      <c r="AL37" s="37">
        <v>5</v>
      </c>
      <c r="AM37" s="37">
        <v>12</v>
      </c>
      <c r="AN37" s="37">
        <v>6</v>
      </c>
      <c r="AO37" s="39">
        <f t="shared" si="4"/>
        <v>18</v>
      </c>
      <c r="AP37" s="37">
        <v>6</v>
      </c>
      <c r="AQ37" s="37">
        <v>4</v>
      </c>
      <c r="AR37" s="37">
        <v>7</v>
      </c>
      <c r="AS37" s="37">
        <v>11</v>
      </c>
      <c r="AT37" s="37">
        <v>4</v>
      </c>
      <c r="AU37" s="37">
        <v>7</v>
      </c>
      <c r="AV37" s="37">
        <v>6</v>
      </c>
      <c r="AW37" s="37">
        <v>13</v>
      </c>
      <c r="AX37" s="37">
        <v>10</v>
      </c>
      <c r="AY37" s="37">
        <v>10</v>
      </c>
      <c r="AZ37" s="37">
        <v>6</v>
      </c>
      <c r="BA37" s="37">
        <v>16</v>
      </c>
      <c r="BB37" s="37">
        <v>21</v>
      </c>
      <c r="BC37" s="37">
        <v>16</v>
      </c>
      <c r="BD37" s="37">
        <v>6</v>
      </c>
      <c r="BE37" s="39">
        <f t="shared" si="1"/>
        <v>22</v>
      </c>
      <c r="BF37" s="39">
        <v>7</v>
      </c>
      <c r="BG37" s="39">
        <v>13</v>
      </c>
      <c r="BH37" s="39"/>
      <c r="BI37" s="39"/>
      <c r="BJ37" s="39">
        <f t="shared" si="2"/>
        <v>7</v>
      </c>
      <c r="BK37" s="39" t="e">
        <f>BJ37/AH37</f>
        <v>#DIV/0!</v>
      </c>
      <c r="BL37" s="37">
        <v>2</v>
      </c>
      <c r="BM37" s="37">
        <v>2</v>
      </c>
      <c r="BN37" s="37">
        <v>2</v>
      </c>
      <c r="BO37" s="37">
        <v>2</v>
      </c>
      <c r="BP37" s="37">
        <v>2</v>
      </c>
      <c r="BQ37" s="37">
        <v>2</v>
      </c>
      <c r="BR37" s="37">
        <v>2</v>
      </c>
      <c r="BS37" s="37">
        <v>2</v>
      </c>
      <c r="BT37" s="37">
        <v>3</v>
      </c>
      <c r="BU37" s="37">
        <v>3</v>
      </c>
      <c r="BV37" s="37">
        <v>3</v>
      </c>
      <c r="BW37" s="37">
        <v>3</v>
      </c>
      <c r="BX37" s="37">
        <v>3</v>
      </c>
      <c r="BY37" s="37">
        <v>3</v>
      </c>
      <c r="BZ37" s="37">
        <v>4</v>
      </c>
      <c r="CA37" s="37">
        <v>4</v>
      </c>
      <c r="CB37" s="37">
        <v>4</v>
      </c>
    </row>
    <row r="38" spans="1:80" x14ac:dyDescent="0.2">
      <c r="A38" s="6" t="s">
        <v>179</v>
      </c>
      <c r="B38" s="6" t="s">
        <v>239</v>
      </c>
      <c r="C38" s="6" t="s">
        <v>240</v>
      </c>
      <c r="D38" s="6" t="s">
        <v>185</v>
      </c>
      <c r="E38" s="9"/>
      <c r="F38" s="9"/>
      <c r="N38" s="8"/>
      <c r="O38" s="8"/>
      <c r="P38" s="8"/>
      <c r="Q38" s="8"/>
      <c r="R38" s="8"/>
      <c r="S38" s="8"/>
      <c r="T38" s="8">
        <v>20</v>
      </c>
      <c r="U38" s="8">
        <v>20</v>
      </c>
      <c r="V38" s="39">
        <f t="shared" si="0"/>
        <v>20</v>
      </c>
      <c r="W38" s="17"/>
      <c r="X38" s="8"/>
      <c r="Y38" s="8"/>
      <c r="Z38" s="8"/>
      <c r="AA38" s="8"/>
      <c r="AB38" s="8"/>
      <c r="AC38" s="8"/>
      <c r="AD38" s="8"/>
      <c r="AE38" s="8"/>
      <c r="AF38" s="8"/>
      <c r="AH38" s="8"/>
      <c r="AO38" s="8"/>
      <c r="BE38" s="8">
        <f t="shared" si="1"/>
        <v>0</v>
      </c>
      <c r="BF38" s="8"/>
      <c r="BG38" s="8"/>
      <c r="BH38" s="8"/>
      <c r="BI38" s="8"/>
      <c r="BJ38" s="39">
        <f t="shared" si="2"/>
        <v>0</v>
      </c>
      <c r="BK38" s="8"/>
    </row>
    <row r="39" spans="1:80" x14ac:dyDescent="0.2">
      <c r="A39" s="6" t="s">
        <v>179</v>
      </c>
      <c r="B39" s="6" t="s">
        <v>186</v>
      </c>
      <c r="C39" s="6" t="s">
        <v>187</v>
      </c>
      <c r="D39" s="6" t="s">
        <v>185</v>
      </c>
      <c r="E39" s="9">
        <v>51</v>
      </c>
      <c r="F39" s="9">
        <v>45</v>
      </c>
      <c r="G39" s="6">
        <v>35</v>
      </c>
      <c r="H39" s="6">
        <v>27</v>
      </c>
      <c r="I39" s="6">
        <v>25</v>
      </c>
      <c r="J39" s="6">
        <v>27</v>
      </c>
      <c r="K39" s="6">
        <v>25</v>
      </c>
      <c r="L39" s="6">
        <v>33</v>
      </c>
      <c r="M39" s="6">
        <v>36</v>
      </c>
      <c r="N39" s="8">
        <v>39</v>
      </c>
      <c r="O39" s="8">
        <v>26</v>
      </c>
      <c r="P39" s="8">
        <v>24</v>
      </c>
      <c r="Q39" s="8">
        <v>30</v>
      </c>
      <c r="R39" s="8">
        <v>33</v>
      </c>
      <c r="S39" s="8">
        <v>25</v>
      </c>
      <c r="T39" s="8">
        <v>20</v>
      </c>
      <c r="U39" s="8">
        <v>34</v>
      </c>
      <c r="V39" s="39">
        <f t="shared" si="0"/>
        <v>-17</v>
      </c>
      <c r="W39" s="17">
        <f t="shared" si="3"/>
        <v>-0.33333333333333331</v>
      </c>
      <c r="X39" s="8"/>
      <c r="Y39" s="8"/>
      <c r="Z39" s="8"/>
      <c r="AA39" s="8"/>
      <c r="AB39" s="8"/>
      <c r="AC39" s="8"/>
      <c r="AD39" s="8"/>
      <c r="AE39" s="8"/>
      <c r="AF39" s="8"/>
      <c r="AG39" s="6">
        <v>2</v>
      </c>
      <c r="AH39" s="6">
        <v>9</v>
      </c>
      <c r="AI39" s="6">
        <v>5</v>
      </c>
      <c r="AJ39" s="6">
        <v>3</v>
      </c>
      <c r="AK39" s="6">
        <v>4</v>
      </c>
      <c r="AL39" s="6">
        <v>3</v>
      </c>
      <c r="AM39" s="6">
        <v>2</v>
      </c>
      <c r="AO39" s="8">
        <f t="shared" si="4"/>
        <v>2</v>
      </c>
      <c r="AP39" s="6">
        <v>2</v>
      </c>
      <c r="AR39" s="6">
        <v>3</v>
      </c>
      <c r="AS39" s="6">
        <v>3</v>
      </c>
      <c r="AT39" s="6">
        <v>2</v>
      </c>
      <c r="AU39" s="6">
        <v>2</v>
      </c>
      <c r="AV39" s="6">
        <v>3</v>
      </c>
      <c r="AW39" s="6">
        <v>5</v>
      </c>
      <c r="AY39" s="6">
        <v>2</v>
      </c>
      <c r="BA39" s="6">
        <v>2</v>
      </c>
      <c r="BB39" s="6">
        <v>1</v>
      </c>
      <c r="BC39" s="6">
        <v>4</v>
      </c>
      <c r="BD39" s="6">
        <v>2</v>
      </c>
      <c r="BE39" s="8">
        <f t="shared" si="1"/>
        <v>6</v>
      </c>
      <c r="BF39" s="8">
        <v>2</v>
      </c>
      <c r="BG39" s="8"/>
      <c r="BH39" s="8"/>
      <c r="BI39" s="8"/>
      <c r="BJ39" s="39">
        <f t="shared" si="2"/>
        <v>-7</v>
      </c>
      <c r="BK39" s="8">
        <f t="shared" si="5"/>
        <v>-0.77777777777777779</v>
      </c>
    </row>
    <row r="40" spans="1:80" s="37" customFormat="1" x14ac:dyDescent="0.2">
      <c r="A40" s="37" t="s">
        <v>179</v>
      </c>
      <c r="B40" s="37" t="s">
        <v>188</v>
      </c>
      <c r="C40" s="37" t="s">
        <v>189</v>
      </c>
      <c r="D40" s="37" t="s">
        <v>190</v>
      </c>
      <c r="E40" s="38">
        <v>16</v>
      </c>
      <c r="F40" s="38">
        <v>12</v>
      </c>
      <c r="G40" s="37">
        <v>10</v>
      </c>
      <c r="H40" s="37">
        <v>12</v>
      </c>
      <c r="I40" s="37">
        <v>15</v>
      </c>
      <c r="J40" s="37">
        <v>14</v>
      </c>
      <c r="K40" s="37">
        <v>22</v>
      </c>
      <c r="L40" s="37">
        <v>17</v>
      </c>
      <c r="M40" s="37">
        <v>39</v>
      </c>
      <c r="N40" s="39">
        <v>33</v>
      </c>
      <c r="O40" s="39">
        <v>41</v>
      </c>
      <c r="P40" s="39">
        <v>37</v>
      </c>
      <c r="Q40" s="39">
        <v>40</v>
      </c>
      <c r="R40" s="39">
        <v>27</v>
      </c>
      <c r="S40" s="39">
        <v>59</v>
      </c>
      <c r="T40" s="39">
        <v>52</v>
      </c>
      <c r="U40" s="39">
        <v>63</v>
      </c>
      <c r="V40" s="39">
        <f t="shared" si="0"/>
        <v>47</v>
      </c>
      <c r="W40" s="42">
        <f t="shared" si="3"/>
        <v>2.9375</v>
      </c>
      <c r="X40" s="39"/>
      <c r="Y40" s="39"/>
      <c r="Z40" s="39"/>
      <c r="AA40" s="39"/>
      <c r="AB40" s="39"/>
      <c r="AC40" s="39"/>
      <c r="AD40" s="39"/>
      <c r="AE40" s="39"/>
      <c r="AF40" s="39"/>
      <c r="AG40" s="37">
        <v>5</v>
      </c>
      <c r="AH40" s="37">
        <v>8</v>
      </c>
      <c r="AJ40" s="37">
        <v>1</v>
      </c>
      <c r="AK40" s="37">
        <v>2</v>
      </c>
      <c r="AL40" s="37">
        <v>3</v>
      </c>
      <c r="AM40" s="37">
        <v>4</v>
      </c>
      <c r="AN40" s="37">
        <v>4</v>
      </c>
      <c r="AO40" s="39">
        <f t="shared" si="4"/>
        <v>8</v>
      </c>
      <c r="AP40" s="37">
        <v>2</v>
      </c>
      <c r="AR40" s="37">
        <v>3</v>
      </c>
      <c r="AS40" s="37">
        <v>3</v>
      </c>
      <c r="AT40" s="37">
        <v>5</v>
      </c>
      <c r="AU40" s="37">
        <v>1</v>
      </c>
      <c r="AV40" s="37">
        <v>1</v>
      </c>
      <c r="AW40" s="37">
        <v>2</v>
      </c>
      <c r="AX40" s="37">
        <v>7</v>
      </c>
      <c r="AY40" s="37">
        <v>2</v>
      </c>
      <c r="AZ40" s="37">
        <v>11</v>
      </c>
      <c r="BA40" s="37">
        <v>13</v>
      </c>
      <c r="BB40" s="37">
        <v>11</v>
      </c>
      <c r="BC40" s="37">
        <v>1</v>
      </c>
      <c r="BD40" s="37">
        <v>4</v>
      </c>
      <c r="BE40" s="39">
        <f t="shared" si="1"/>
        <v>5</v>
      </c>
      <c r="BF40" s="39">
        <v>6</v>
      </c>
      <c r="BG40" s="39"/>
      <c r="BH40" s="39"/>
      <c r="BI40" s="39"/>
      <c r="BJ40" s="39">
        <f t="shared" si="2"/>
        <v>-2</v>
      </c>
      <c r="BK40" s="39">
        <f t="shared" si="5"/>
        <v>-0.25</v>
      </c>
    </row>
    <row r="41" spans="1:80" x14ac:dyDescent="0.2">
      <c r="A41" s="6" t="s">
        <v>179</v>
      </c>
      <c r="B41" s="6" t="s">
        <v>191</v>
      </c>
      <c r="C41" s="6" t="s">
        <v>192</v>
      </c>
      <c r="D41" s="6" t="s">
        <v>190</v>
      </c>
      <c r="E41" s="9">
        <v>39</v>
      </c>
      <c r="F41" s="9">
        <v>34</v>
      </c>
      <c r="G41" s="6">
        <v>41</v>
      </c>
      <c r="H41" s="6">
        <v>24</v>
      </c>
      <c r="I41" s="6">
        <v>24</v>
      </c>
      <c r="J41" s="6">
        <v>26</v>
      </c>
      <c r="K41" s="6">
        <v>37</v>
      </c>
      <c r="L41" s="6">
        <v>30</v>
      </c>
      <c r="M41" s="6">
        <v>42</v>
      </c>
      <c r="N41" s="8">
        <v>37</v>
      </c>
      <c r="O41" s="8">
        <v>28</v>
      </c>
      <c r="P41" s="8">
        <v>29</v>
      </c>
      <c r="Q41" s="8">
        <v>28</v>
      </c>
      <c r="R41" s="8">
        <v>24</v>
      </c>
      <c r="S41" s="8">
        <v>27</v>
      </c>
      <c r="T41" s="8">
        <v>27</v>
      </c>
      <c r="U41" s="8">
        <v>32</v>
      </c>
      <c r="V41" s="39">
        <f t="shared" si="0"/>
        <v>-7</v>
      </c>
      <c r="W41" s="17">
        <f t="shared" si="3"/>
        <v>-0.17948717948717949</v>
      </c>
      <c r="X41" s="8"/>
      <c r="Y41" s="8"/>
      <c r="Z41" s="8"/>
      <c r="AA41" s="8"/>
      <c r="AB41" s="8"/>
      <c r="AC41" s="8"/>
      <c r="AD41" s="8"/>
      <c r="AE41" s="8"/>
      <c r="AF41" s="8"/>
      <c r="AG41" s="6">
        <v>1</v>
      </c>
      <c r="AH41" s="6">
        <v>5</v>
      </c>
      <c r="AI41" s="6">
        <v>11</v>
      </c>
      <c r="AJ41" s="6">
        <v>11</v>
      </c>
      <c r="AK41" s="6">
        <v>6</v>
      </c>
      <c r="AL41" s="6">
        <v>3</v>
      </c>
      <c r="AM41" s="6">
        <v>5</v>
      </c>
      <c r="AN41" s="6">
        <v>4</v>
      </c>
      <c r="AO41" s="8">
        <f t="shared" si="4"/>
        <v>9</v>
      </c>
      <c r="AP41" s="6">
        <v>4</v>
      </c>
      <c r="AQ41" s="6">
        <v>2</v>
      </c>
      <c r="AR41" s="6">
        <v>7</v>
      </c>
      <c r="AS41" s="6">
        <v>9</v>
      </c>
      <c r="AT41" s="6">
        <v>10</v>
      </c>
      <c r="AV41" s="6">
        <v>2</v>
      </c>
      <c r="AW41" s="6">
        <v>2</v>
      </c>
      <c r="AX41" s="6">
        <v>3</v>
      </c>
      <c r="AY41" s="6">
        <v>4</v>
      </c>
      <c r="AZ41" s="6">
        <v>4</v>
      </c>
      <c r="BA41" s="6">
        <v>8</v>
      </c>
      <c r="BB41" s="6">
        <v>5</v>
      </c>
      <c r="BD41" s="6">
        <v>3</v>
      </c>
      <c r="BE41" s="8">
        <f t="shared" si="1"/>
        <v>3</v>
      </c>
      <c r="BF41" s="8">
        <v>7</v>
      </c>
      <c r="BG41" s="8"/>
      <c r="BH41" s="8"/>
      <c r="BI41" s="8"/>
      <c r="BJ41" s="39">
        <f t="shared" si="2"/>
        <v>2</v>
      </c>
      <c r="BK41" s="8">
        <f t="shared" si="5"/>
        <v>0.4</v>
      </c>
    </row>
    <row r="42" spans="1:80" x14ac:dyDescent="0.2">
      <c r="A42" s="6" t="s">
        <v>179</v>
      </c>
      <c r="B42" s="6" t="s">
        <v>194</v>
      </c>
      <c r="C42" s="6" t="s">
        <v>195</v>
      </c>
      <c r="D42" s="6" t="s">
        <v>190</v>
      </c>
      <c r="E42" s="9">
        <v>30</v>
      </c>
      <c r="F42" s="9">
        <v>25</v>
      </c>
      <c r="G42" s="6">
        <v>30</v>
      </c>
      <c r="H42" s="6">
        <v>30</v>
      </c>
      <c r="I42" s="6">
        <v>29</v>
      </c>
      <c r="J42" s="6">
        <v>25</v>
      </c>
      <c r="K42" s="6">
        <v>37</v>
      </c>
      <c r="L42" s="6">
        <v>30</v>
      </c>
      <c r="M42" s="6">
        <v>36</v>
      </c>
      <c r="N42" s="8">
        <v>29</v>
      </c>
      <c r="O42" s="8">
        <v>32</v>
      </c>
      <c r="P42" s="8">
        <v>26</v>
      </c>
      <c r="Q42" s="8">
        <v>22</v>
      </c>
      <c r="R42" s="8">
        <v>17</v>
      </c>
      <c r="S42" s="8">
        <v>17</v>
      </c>
      <c r="T42" s="8">
        <v>21</v>
      </c>
      <c r="U42" s="8">
        <v>26</v>
      </c>
      <c r="V42" s="39">
        <f t="shared" si="0"/>
        <v>-4</v>
      </c>
      <c r="W42" s="17">
        <f t="shared" si="3"/>
        <v>-0.13333333333333333</v>
      </c>
      <c r="X42" s="8"/>
      <c r="Y42" s="8"/>
      <c r="Z42" s="8"/>
      <c r="AA42" s="8"/>
      <c r="AB42" s="8"/>
      <c r="AC42" s="8"/>
      <c r="AD42" s="8"/>
      <c r="AE42" s="8"/>
      <c r="AF42" s="8"/>
      <c r="AG42" s="6">
        <v>22</v>
      </c>
      <c r="AH42" s="6">
        <v>5</v>
      </c>
      <c r="AI42" s="6">
        <v>2</v>
      </c>
      <c r="AJ42" s="6">
        <v>1</v>
      </c>
      <c r="AK42" s="6">
        <v>7</v>
      </c>
      <c r="AM42" s="6">
        <v>8</v>
      </c>
      <c r="AN42" s="6">
        <v>7</v>
      </c>
      <c r="AO42" s="8">
        <f t="shared" si="4"/>
        <v>15</v>
      </c>
      <c r="AP42" s="6">
        <v>4</v>
      </c>
      <c r="AR42" s="6">
        <v>8</v>
      </c>
      <c r="AS42" s="6">
        <v>8</v>
      </c>
      <c r="AT42" s="6">
        <v>5</v>
      </c>
      <c r="AV42" s="6">
        <v>6</v>
      </c>
      <c r="AW42" s="6">
        <v>6</v>
      </c>
      <c r="AX42" s="6">
        <v>6</v>
      </c>
      <c r="BB42" s="6">
        <v>1</v>
      </c>
      <c r="BD42" s="6">
        <v>3</v>
      </c>
      <c r="BE42" s="8">
        <f t="shared" si="1"/>
        <v>3</v>
      </c>
      <c r="BF42" s="8">
        <v>1</v>
      </c>
      <c r="BG42" s="8"/>
      <c r="BH42" s="8"/>
      <c r="BI42" s="8"/>
      <c r="BJ42" s="39">
        <f t="shared" si="2"/>
        <v>-4</v>
      </c>
      <c r="BK42" s="8">
        <f t="shared" si="5"/>
        <v>-0.8</v>
      </c>
    </row>
    <row r="43" spans="1:80" x14ac:dyDescent="0.2">
      <c r="A43" s="6" t="s">
        <v>274</v>
      </c>
      <c r="B43" s="6" t="s">
        <v>275</v>
      </c>
      <c r="C43" s="6" t="s">
        <v>276</v>
      </c>
      <c r="D43" s="6" t="s">
        <v>190</v>
      </c>
      <c r="E43" s="9"/>
      <c r="F43" s="9"/>
      <c r="N43" s="8"/>
      <c r="O43" s="8"/>
      <c r="P43" s="8"/>
      <c r="Q43" s="8"/>
      <c r="R43" s="8"/>
      <c r="S43" s="8"/>
      <c r="T43" s="8"/>
      <c r="U43" s="8">
        <v>3</v>
      </c>
      <c r="V43" s="39">
        <f t="shared" si="0"/>
        <v>3</v>
      </c>
      <c r="W43" s="17"/>
      <c r="X43" s="8"/>
      <c r="Y43" s="8"/>
      <c r="Z43" s="8"/>
      <c r="AA43" s="8"/>
      <c r="AB43" s="8"/>
      <c r="AC43" s="8"/>
      <c r="AD43" s="8"/>
      <c r="AE43" s="8"/>
      <c r="AF43" s="8"/>
      <c r="AO43" s="8"/>
      <c r="BE43" s="8"/>
      <c r="BF43" s="8">
        <v>1</v>
      </c>
      <c r="BG43" s="8"/>
      <c r="BH43" s="8"/>
      <c r="BI43" s="8"/>
      <c r="BJ43" s="39">
        <f t="shared" si="2"/>
        <v>1</v>
      </c>
      <c r="BK43" s="8"/>
    </row>
    <row r="44" spans="1:80" x14ac:dyDescent="0.2">
      <c r="A44" s="6" t="s">
        <v>179</v>
      </c>
      <c r="B44" s="6" t="s">
        <v>196</v>
      </c>
      <c r="C44" s="6" t="s">
        <v>273</v>
      </c>
      <c r="D44" s="6" t="s">
        <v>190</v>
      </c>
      <c r="E44" s="9">
        <v>2</v>
      </c>
      <c r="F44" s="9">
        <v>1</v>
      </c>
      <c r="G44" s="6">
        <v>5</v>
      </c>
      <c r="H44" s="6">
        <v>5</v>
      </c>
      <c r="I44" s="6">
        <v>9</v>
      </c>
      <c r="J44" s="6">
        <v>9</v>
      </c>
      <c r="K44" s="6">
        <v>11</v>
      </c>
      <c r="L44" s="6">
        <v>8</v>
      </c>
      <c r="M44" s="6">
        <v>7</v>
      </c>
      <c r="N44" s="8">
        <v>7</v>
      </c>
      <c r="O44" s="8">
        <v>6</v>
      </c>
      <c r="P44" s="8">
        <v>4</v>
      </c>
      <c r="Q44" s="8">
        <v>2</v>
      </c>
      <c r="R44" s="8">
        <v>3</v>
      </c>
      <c r="S44" s="8">
        <v>3</v>
      </c>
      <c r="T44" s="8">
        <v>3</v>
      </c>
      <c r="U44" s="8">
        <v>2</v>
      </c>
      <c r="V44" s="39">
        <f t="shared" si="0"/>
        <v>0</v>
      </c>
      <c r="W44" s="17">
        <f>V44/E44</f>
        <v>0</v>
      </c>
      <c r="X44" s="8"/>
      <c r="Y44" s="8"/>
      <c r="Z44" s="8"/>
      <c r="AA44" s="8"/>
      <c r="AB44" s="8"/>
      <c r="AC44" s="8"/>
      <c r="AD44" s="8"/>
      <c r="AE44" s="8"/>
      <c r="AF44" s="8"/>
      <c r="AG44" s="6">
        <v>0</v>
      </c>
      <c r="AH44" s="6">
        <v>1</v>
      </c>
      <c r="AK44" s="6">
        <v>2</v>
      </c>
      <c r="AL44" s="6">
        <v>3</v>
      </c>
      <c r="AM44" s="6">
        <v>2</v>
      </c>
      <c r="AN44" s="6">
        <v>1</v>
      </c>
      <c r="AO44" s="8">
        <f>SUM(AM44:AN44)</f>
        <v>3</v>
      </c>
      <c r="AP44" s="6">
        <v>2</v>
      </c>
      <c r="AR44" s="6">
        <v>1</v>
      </c>
      <c r="AS44" s="6">
        <v>1</v>
      </c>
      <c r="AV44" s="6">
        <v>3</v>
      </c>
      <c r="AW44" s="6">
        <v>3</v>
      </c>
      <c r="AX44" s="6">
        <v>1</v>
      </c>
      <c r="BA44" s="6">
        <v>6</v>
      </c>
      <c r="BB44" s="6">
        <v>1</v>
      </c>
      <c r="BE44" s="8">
        <f>BD44+BC44</f>
        <v>0</v>
      </c>
      <c r="BF44" s="8"/>
      <c r="BG44" s="8"/>
      <c r="BH44" s="8"/>
      <c r="BI44" s="8"/>
      <c r="BJ44" s="39">
        <f t="shared" si="2"/>
        <v>-1</v>
      </c>
      <c r="BK44" s="8">
        <f>BJ44/AH44</f>
        <v>-1</v>
      </c>
    </row>
    <row r="45" spans="1:80" x14ac:dyDescent="0.2">
      <c r="A45" s="6" t="s">
        <v>179</v>
      </c>
      <c r="B45" s="6" t="s">
        <v>193</v>
      </c>
      <c r="C45" s="6" t="s">
        <v>272</v>
      </c>
      <c r="D45" s="6" t="s">
        <v>190</v>
      </c>
      <c r="E45" s="9">
        <v>4</v>
      </c>
      <c r="F45" s="9">
        <v>4</v>
      </c>
      <c r="G45" s="6">
        <v>3</v>
      </c>
      <c r="H45" s="6">
        <v>6</v>
      </c>
      <c r="I45" s="6">
        <v>6</v>
      </c>
      <c r="J45" s="6">
        <v>4</v>
      </c>
      <c r="K45" s="6">
        <v>7</v>
      </c>
      <c r="L45" s="6">
        <v>7</v>
      </c>
      <c r="M45" s="6">
        <v>9</v>
      </c>
      <c r="N45" s="8">
        <v>5</v>
      </c>
      <c r="O45" s="8">
        <v>11</v>
      </c>
      <c r="P45" s="8">
        <v>8</v>
      </c>
      <c r="Q45" s="8">
        <v>6</v>
      </c>
      <c r="R45" s="8">
        <v>5</v>
      </c>
      <c r="S45" s="8">
        <v>5</v>
      </c>
      <c r="T45" s="8">
        <v>3</v>
      </c>
      <c r="U45" s="8">
        <v>3</v>
      </c>
      <c r="V45" s="39">
        <f t="shared" si="0"/>
        <v>-1</v>
      </c>
      <c r="W45" s="17">
        <f>V45/E45</f>
        <v>-0.25</v>
      </c>
      <c r="X45" s="8"/>
      <c r="Y45" s="8"/>
      <c r="Z45" s="8"/>
      <c r="AA45" s="8"/>
      <c r="AB45" s="8"/>
      <c r="AC45" s="8"/>
      <c r="AD45" s="8"/>
      <c r="AE45" s="8"/>
      <c r="AF45" s="8"/>
      <c r="AG45" s="6">
        <v>0</v>
      </c>
      <c r="AH45" s="6">
        <v>1</v>
      </c>
      <c r="AJ45" s="6">
        <v>1</v>
      </c>
      <c r="AO45" s="8">
        <f>SUM(AM45:AN45)</f>
        <v>0</v>
      </c>
      <c r="AP45" s="6">
        <v>1</v>
      </c>
      <c r="AR45" s="6">
        <v>3</v>
      </c>
      <c r="AS45" s="6">
        <v>3</v>
      </c>
      <c r="AT45" s="6">
        <v>1</v>
      </c>
      <c r="AU45" s="6">
        <v>1</v>
      </c>
      <c r="AV45" s="6">
        <v>2</v>
      </c>
      <c r="AW45" s="6">
        <v>3</v>
      </c>
      <c r="AX45" s="6">
        <v>3</v>
      </c>
      <c r="AZ45" s="6">
        <v>1</v>
      </c>
      <c r="BA45" s="6">
        <v>1</v>
      </c>
      <c r="BD45" s="6">
        <v>1</v>
      </c>
      <c r="BE45" s="8">
        <f>BD45+BC45</f>
        <v>1</v>
      </c>
      <c r="BF45" s="8"/>
      <c r="BG45" s="8"/>
      <c r="BH45" s="8"/>
      <c r="BI45" s="8"/>
      <c r="BJ45" s="39">
        <f t="shared" si="2"/>
        <v>-1</v>
      </c>
      <c r="BK45" s="8">
        <f>BJ45/AH45</f>
        <v>-1</v>
      </c>
    </row>
    <row r="46" spans="1:80" x14ac:dyDescent="0.2">
      <c r="A46" s="6" t="s">
        <v>179</v>
      </c>
      <c r="B46" s="6" t="s">
        <v>197</v>
      </c>
      <c r="C46" s="6" t="s">
        <v>197</v>
      </c>
      <c r="D46" s="6" t="s">
        <v>190</v>
      </c>
      <c r="E46" s="9">
        <v>4</v>
      </c>
      <c r="F46" s="9">
        <v>3</v>
      </c>
      <c r="G46" s="6">
        <v>4</v>
      </c>
      <c r="H46" s="6">
        <v>6</v>
      </c>
      <c r="I46" s="6">
        <v>5</v>
      </c>
      <c r="J46" s="6">
        <v>3</v>
      </c>
      <c r="K46" s="6">
        <v>5</v>
      </c>
      <c r="L46" s="6">
        <v>4</v>
      </c>
      <c r="M46" s="6">
        <v>4</v>
      </c>
      <c r="N46" s="8">
        <v>8</v>
      </c>
      <c r="O46" s="8">
        <v>7</v>
      </c>
      <c r="P46" s="8">
        <v>7</v>
      </c>
      <c r="Q46" s="8">
        <v>5</v>
      </c>
      <c r="R46" s="8">
        <v>4</v>
      </c>
      <c r="S46" s="8">
        <v>5</v>
      </c>
      <c r="T46" s="8">
        <v>1</v>
      </c>
      <c r="U46" s="8">
        <v>2</v>
      </c>
      <c r="V46" s="39">
        <f t="shared" si="0"/>
        <v>-2</v>
      </c>
      <c r="W46" s="17">
        <f t="shared" si="3"/>
        <v>-0.5</v>
      </c>
      <c r="X46" s="8"/>
      <c r="Y46" s="8"/>
      <c r="Z46" s="8"/>
      <c r="AA46" s="8"/>
      <c r="AB46" s="8"/>
      <c r="AC46" s="8"/>
      <c r="AD46" s="8"/>
      <c r="AE46" s="8"/>
      <c r="AF46" s="8"/>
      <c r="AG46" s="6">
        <v>6</v>
      </c>
      <c r="AH46" s="6">
        <v>1</v>
      </c>
      <c r="AI46" s="6">
        <v>8</v>
      </c>
      <c r="AJ46" s="6">
        <v>9</v>
      </c>
      <c r="AK46" s="6">
        <v>2</v>
      </c>
      <c r="AM46" s="6">
        <v>2</v>
      </c>
      <c r="AN46" s="6">
        <v>2</v>
      </c>
      <c r="AO46" s="8">
        <f t="shared" si="4"/>
        <v>4</v>
      </c>
      <c r="AP46" s="6">
        <v>1</v>
      </c>
      <c r="AQ46" s="6">
        <v>1</v>
      </c>
      <c r="AS46" s="6">
        <v>1</v>
      </c>
      <c r="BD46" s="6">
        <v>3</v>
      </c>
      <c r="BE46" s="8">
        <f t="shared" si="1"/>
        <v>3</v>
      </c>
      <c r="BF46" s="8"/>
      <c r="BG46" s="8"/>
      <c r="BH46" s="8"/>
      <c r="BI46" s="8"/>
      <c r="BJ46" s="39">
        <f t="shared" si="2"/>
        <v>-1</v>
      </c>
      <c r="BK46" s="8">
        <f t="shared" si="5"/>
        <v>-1</v>
      </c>
    </row>
    <row r="47" spans="1:80" x14ac:dyDescent="0.2">
      <c r="A47" s="6" t="s">
        <v>179</v>
      </c>
      <c r="B47" s="6" t="s">
        <v>198</v>
      </c>
      <c r="C47" s="6" t="s">
        <v>199</v>
      </c>
      <c r="D47" s="6" t="s">
        <v>200</v>
      </c>
      <c r="E47" s="9">
        <v>9</v>
      </c>
      <c r="F47" s="9">
        <v>13</v>
      </c>
      <c r="G47" s="6">
        <v>26</v>
      </c>
      <c r="H47" s="6">
        <v>24</v>
      </c>
      <c r="I47" s="6">
        <v>31</v>
      </c>
      <c r="J47" s="6">
        <v>30</v>
      </c>
      <c r="K47" s="6">
        <v>29</v>
      </c>
      <c r="L47" s="6">
        <v>21</v>
      </c>
      <c r="M47" s="6">
        <v>34</v>
      </c>
      <c r="N47" s="8">
        <v>35</v>
      </c>
      <c r="O47" s="8">
        <v>35</v>
      </c>
      <c r="P47" s="8">
        <v>34</v>
      </c>
      <c r="Q47" s="8">
        <v>34</v>
      </c>
      <c r="R47" s="8">
        <v>28</v>
      </c>
      <c r="S47" s="8">
        <v>30</v>
      </c>
      <c r="T47" s="8">
        <v>25</v>
      </c>
      <c r="U47" s="8">
        <v>29</v>
      </c>
      <c r="V47" s="39">
        <f t="shared" si="0"/>
        <v>20</v>
      </c>
      <c r="W47" s="17">
        <f t="shared" si="3"/>
        <v>2.2222222222222223</v>
      </c>
      <c r="X47" s="8"/>
      <c r="Y47" s="8"/>
      <c r="Z47" s="8"/>
      <c r="AA47" s="8"/>
      <c r="AB47" s="8"/>
      <c r="AC47" s="8"/>
      <c r="AD47" s="8"/>
      <c r="AE47" s="8"/>
      <c r="AF47" s="8"/>
      <c r="AG47" s="6">
        <v>0</v>
      </c>
      <c r="AH47" s="6">
        <v>1</v>
      </c>
      <c r="AJ47" s="6">
        <v>7</v>
      </c>
      <c r="AL47" s="6">
        <v>3</v>
      </c>
      <c r="AM47" s="6">
        <v>9</v>
      </c>
      <c r="AN47" s="6">
        <v>6</v>
      </c>
      <c r="AO47" s="8">
        <f t="shared" si="4"/>
        <v>15</v>
      </c>
      <c r="AP47" s="6">
        <v>0</v>
      </c>
      <c r="AQ47" s="6">
        <v>3</v>
      </c>
      <c r="AR47" s="6">
        <v>4</v>
      </c>
      <c r="AS47" s="6">
        <v>7</v>
      </c>
      <c r="AT47" s="6">
        <v>2</v>
      </c>
      <c r="AU47" s="6">
        <v>4</v>
      </c>
      <c r="AV47" s="6">
        <v>2</v>
      </c>
      <c r="AW47" s="6">
        <v>6</v>
      </c>
      <c r="AY47" s="6">
        <v>10</v>
      </c>
      <c r="AZ47" s="6">
        <v>9</v>
      </c>
      <c r="BA47" s="6">
        <v>19</v>
      </c>
      <c r="BB47" s="6">
        <v>5</v>
      </c>
      <c r="BD47" s="6">
        <v>3</v>
      </c>
      <c r="BE47" s="8">
        <f t="shared" si="1"/>
        <v>3</v>
      </c>
      <c r="BF47" s="8">
        <v>2</v>
      </c>
      <c r="BG47" s="8">
        <v>3</v>
      </c>
      <c r="BH47" s="8"/>
      <c r="BI47" s="8"/>
      <c r="BJ47" s="39">
        <f t="shared" si="2"/>
        <v>1</v>
      </c>
      <c r="BK47" s="8">
        <f t="shared" si="5"/>
        <v>1</v>
      </c>
      <c r="BT47" s="6">
        <v>4</v>
      </c>
      <c r="BU47" s="6">
        <v>2</v>
      </c>
      <c r="BV47" s="6">
        <v>3</v>
      </c>
      <c r="BW47" s="6">
        <v>1</v>
      </c>
      <c r="BX47" s="6">
        <v>3</v>
      </c>
      <c r="BY47" s="6">
        <v>2</v>
      </c>
      <c r="BZ47" s="6">
        <v>2</v>
      </c>
      <c r="CA47" s="6">
        <v>1</v>
      </c>
      <c r="CB47" s="6">
        <v>3</v>
      </c>
    </row>
    <row r="48" spans="1:80" x14ac:dyDescent="0.2">
      <c r="A48" s="6" t="s">
        <v>179</v>
      </c>
      <c r="B48" s="6" t="s">
        <v>201</v>
      </c>
      <c r="C48" s="6" t="s">
        <v>202</v>
      </c>
      <c r="D48" s="6" t="s">
        <v>200</v>
      </c>
      <c r="E48" s="9">
        <v>7</v>
      </c>
      <c r="F48" s="9">
        <v>10</v>
      </c>
      <c r="G48" s="6">
        <v>10</v>
      </c>
      <c r="H48" s="6">
        <v>14</v>
      </c>
      <c r="I48" s="6">
        <v>19</v>
      </c>
      <c r="J48" s="6">
        <v>16</v>
      </c>
      <c r="K48" s="6">
        <v>18</v>
      </c>
      <c r="L48" s="6">
        <v>20</v>
      </c>
      <c r="M48" s="6">
        <v>15</v>
      </c>
      <c r="N48" s="8">
        <v>11</v>
      </c>
      <c r="O48" s="8">
        <v>12</v>
      </c>
      <c r="P48" s="8">
        <v>12</v>
      </c>
      <c r="Q48" s="8">
        <v>9</v>
      </c>
      <c r="R48" s="8">
        <v>7</v>
      </c>
      <c r="S48" s="8">
        <v>9</v>
      </c>
      <c r="T48" s="8">
        <v>6</v>
      </c>
      <c r="U48" s="8">
        <v>1</v>
      </c>
      <c r="V48" s="39">
        <f t="shared" si="0"/>
        <v>-6</v>
      </c>
      <c r="W48" s="17">
        <f t="shared" si="3"/>
        <v>-0.8571428571428571</v>
      </c>
      <c r="X48" s="8"/>
      <c r="Y48" s="8"/>
      <c r="Z48" s="8"/>
      <c r="AA48" s="8"/>
      <c r="AB48" s="8"/>
      <c r="AC48" s="8"/>
      <c r="AD48" s="8"/>
      <c r="AE48" s="8"/>
      <c r="AF48" s="8"/>
      <c r="AG48" s="6">
        <v>0</v>
      </c>
      <c r="AH48" s="6">
        <v>0</v>
      </c>
      <c r="AM48" s="6">
        <v>4</v>
      </c>
      <c r="AO48" s="8">
        <f t="shared" si="4"/>
        <v>4</v>
      </c>
      <c r="AP48" s="6">
        <v>0</v>
      </c>
      <c r="AQ48" s="6">
        <v>7</v>
      </c>
      <c r="AS48" s="6">
        <v>7</v>
      </c>
      <c r="AU48" s="6">
        <v>4</v>
      </c>
      <c r="AV48" s="6">
        <v>1</v>
      </c>
      <c r="AW48" s="6">
        <v>5</v>
      </c>
      <c r="AY48" s="6">
        <v>4</v>
      </c>
      <c r="AZ48" s="6">
        <v>1</v>
      </c>
      <c r="BA48" s="6">
        <v>5</v>
      </c>
      <c r="BC48" s="6">
        <v>3</v>
      </c>
      <c r="BD48" s="6">
        <v>1</v>
      </c>
      <c r="BE48" s="8">
        <f t="shared" si="1"/>
        <v>4</v>
      </c>
      <c r="BF48" s="8"/>
      <c r="BG48" s="8">
        <v>4</v>
      </c>
      <c r="BH48" s="8"/>
      <c r="BI48" s="8"/>
      <c r="BJ48" s="39">
        <f t="shared" si="2"/>
        <v>0</v>
      </c>
      <c r="BK48" s="8">
        <v>4</v>
      </c>
    </row>
    <row r="49" spans="1:80" x14ac:dyDescent="0.2">
      <c r="A49" s="6" t="s">
        <v>179</v>
      </c>
      <c r="B49" s="6" t="s">
        <v>197</v>
      </c>
      <c r="C49" s="6" t="s">
        <v>197</v>
      </c>
      <c r="D49" s="6" t="s">
        <v>200</v>
      </c>
      <c r="E49" s="9">
        <v>14</v>
      </c>
      <c r="F49" s="9">
        <v>12</v>
      </c>
      <c r="G49" s="6">
        <v>2</v>
      </c>
      <c r="H49" s="6">
        <v>3</v>
      </c>
      <c r="I49" s="6">
        <v>2</v>
      </c>
      <c r="J49" s="6">
        <v>2</v>
      </c>
      <c r="K49" s="6">
        <v>1</v>
      </c>
      <c r="L49" s="6">
        <v>1</v>
      </c>
      <c r="M49" s="6">
        <v>2</v>
      </c>
      <c r="N49" s="8">
        <v>2</v>
      </c>
      <c r="O49" s="8">
        <v>3</v>
      </c>
      <c r="P49" s="8">
        <v>0</v>
      </c>
      <c r="Q49" s="8">
        <v>1</v>
      </c>
      <c r="R49" s="8">
        <v>1</v>
      </c>
      <c r="S49" s="8">
        <v>0</v>
      </c>
      <c r="T49" s="8"/>
      <c r="U49" s="8">
        <v>2</v>
      </c>
      <c r="V49" s="39">
        <f t="shared" si="0"/>
        <v>-12</v>
      </c>
      <c r="W49" s="17">
        <f t="shared" si="3"/>
        <v>-0.8571428571428571</v>
      </c>
      <c r="X49" s="8"/>
      <c r="Y49" s="8"/>
      <c r="Z49" s="8"/>
      <c r="AA49" s="8"/>
      <c r="AB49" s="8"/>
      <c r="AC49" s="8"/>
      <c r="AD49" s="8"/>
      <c r="AE49" s="8"/>
      <c r="AF49" s="8"/>
      <c r="AG49" s="6">
        <v>4</v>
      </c>
      <c r="AH49" s="6">
        <v>8</v>
      </c>
      <c r="AI49" s="6">
        <v>1</v>
      </c>
      <c r="AJ49" s="6">
        <v>9</v>
      </c>
      <c r="AO49" s="8">
        <f t="shared" si="4"/>
        <v>0</v>
      </c>
      <c r="AT49" s="6">
        <v>1</v>
      </c>
      <c r="AZ49" s="6">
        <v>1</v>
      </c>
      <c r="BA49" s="6">
        <v>1</v>
      </c>
      <c r="BD49" s="6">
        <v>1</v>
      </c>
      <c r="BE49" s="8">
        <f t="shared" si="1"/>
        <v>1</v>
      </c>
      <c r="BF49" s="8"/>
      <c r="BG49" s="8"/>
      <c r="BH49" s="8"/>
      <c r="BI49" s="8"/>
      <c r="BJ49" s="39">
        <f t="shared" si="2"/>
        <v>-8</v>
      </c>
      <c r="BK49" s="8">
        <f>BJ49/AH49</f>
        <v>-1</v>
      </c>
    </row>
    <row r="50" spans="1:80" s="37" customFormat="1" x14ac:dyDescent="0.2">
      <c r="A50" s="37" t="s">
        <v>203</v>
      </c>
      <c r="B50" s="37" t="s">
        <v>204</v>
      </c>
      <c r="C50" s="37" t="s">
        <v>205</v>
      </c>
      <c r="D50" s="37" t="s">
        <v>206</v>
      </c>
      <c r="E50" s="38">
        <v>51</v>
      </c>
      <c r="F50" s="38">
        <v>59</v>
      </c>
      <c r="G50" s="37">
        <v>61</v>
      </c>
      <c r="H50" s="37">
        <v>57</v>
      </c>
      <c r="I50" s="37">
        <v>66</v>
      </c>
      <c r="J50" s="37">
        <v>84</v>
      </c>
      <c r="K50" s="37">
        <v>73</v>
      </c>
      <c r="L50" s="37">
        <v>65</v>
      </c>
      <c r="M50" s="37">
        <v>75</v>
      </c>
      <c r="N50" s="39">
        <v>78</v>
      </c>
      <c r="O50" s="39">
        <v>85</v>
      </c>
      <c r="P50" s="39">
        <v>80</v>
      </c>
      <c r="Q50" s="39">
        <v>84</v>
      </c>
      <c r="R50" s="39">
        <v>78</v>
      </c>
      <c r="S50" s="39">
        <v>84</v>
      </c>
      <c r="T50" s="39">
        <v>72</v>
      </c>
      <c r="U50" s="39">
        <v>78</v>
      </c>
      <c r="V50" s="39">
        <f t="shared" si="0"/>
        <v>27</v>
      </c>
      <c r="W50" s="42">
        <f t="shared" si="3"/>
        <v>0.52941176470588236</v>
      </c>
      <c r="X50" s="39"/>
      <c r="Y50" s="39"/>
      <c r="Z50" s="39"/>
      <c r="AA50" s="39"/>
      <c r="AB50" s="39"/>
      <c r="AC50" s="39"/>
      <c r="AD50" s="39"/>
      <c r="AE50" s="39"/>
      <c r="AF50" s="39"/>
      <c r="AG50" s="37">
        <v>3</v>
      </c>
      <c r="AH50" s="37">
        <v>0</v>
      </c>
      <c r="AI50" s="37">
        <v>4</v>
      </c>
      <c r="AJ50" s="37">
        <v>2</v>
      </c>
      <c r="AK50" s="37">
        <v>6</v>
      </c>
      <c r="AL50" s="37">
        <v>3</v>
      </c>
      <c r="AM50" s="37">
        <v>9</v>
      </c>
      <c r="AN50" s="37">
        <v>2</v>
      </c>
      <c r="AO50" s="39">
        <f t="shared" si="4"/>
        <v>11</v>
      </c>
      <c r="AP50" s="37">
        <v>7</v>
      </c>
      <c r="AQ50" s="37">
        <v>2</v>
      </c>
      <c r="AR50" s="37">
        <v>9</v>
      </c>
      <c r="AS50" s="37">
        <v>11</v>
      </c>
      <c r="AT50" s="37">
        <v>4</v>
      </c>
      <c r="AU50" s="37">
        <v>3</v>
      </c>
      <c r="AV50" s="37">
        <v>4</v>
      </c>
      <c r="AW50" s="37">
        <v>7</v>
      </c>
      <c r="AX50" s="37">
        <v>2</v>
      </c>
      <c r="AY50" s="37">
        <v>2</v>
      </c>
      <c r="AZ50" s="37">
        <v>3</v>
      </c>
      <c r="BA50" s="37">
        <v>5</v>
      </c>
      <c r="BB50" s="37">
        <v>2</v>
      </c>
      <c r="BC50" s="37">
        <v>4</v>
      </c>
      <c r="BD50" s="37">
        <v>8</v>
      </c>
      <c r="BE50" s="39">
        <f t="shared" si="1"/>
        <v>12</v>
      </c>
      <c r="BF50" s="39">
        <v>7</v>
      </c>
      <c r="BG50" s="39">
        <v>2</v>
      </c>
      <c r="BH50" s="39"/>
      <c r="BI50" s="39"/>
      <c r="BJ50" s="39">
        <f t="shared" si="2"/>
        <v>7</v>
      </c>
      <c r="BK50" s="39">
        <v>7</v>
      </c>
    </row>
    <row r="51" spans="1:80" x14ac:dyDescent="0.2">
      <c r="A51" s="6" t="s">
        <v>203</v>
      </c>
      <c r="B51" s="6" t="s">
        <v>207</v>
      </c>
      <c r="C51" s="6" t="s">
        <v>189</v>
      </c>
      <c r="D51" s="6" t="s">
        <v>206</v>
      </c>
      <c r="E51" s="9"/>
      <c r="F51" s="9"/>
      <c r="N51" s="8"/>
      <c r="O51" s="8"/>
      <c r="P51" s="8"/>
      <c r="Q51" s="8"/>
      <c r="R51" s="8"/>
      <c r="S51" s="8">
        <v>6</v>
      </c>
      <c r="T51" s="8">
        <v>25</v>
      </c>
      <c r="U51" s="8">
        <v>9</v>
      </c>
      <c r="V51" s="39">
        <f t="shared" si="0"/>
        <v>9</v>
      </c>
      <c r="W51" s="17"/>
      <c r="X51" s="8"/>
      <c r="Y51" s="8"/>
      <c r="Z51" s="8"/>
      <c r="AA51" s="8"/>
      <c r="AB51" s="8"/>
      <c r="AC51" s="8"/>
      <c r="AD51" s="8"/>
      <c r="AE51" s="8"/>
      <c r="AF51" s="8"/>
      <c r="AO51" s="8"/>
      <c r="BE51" s="8">
        <f t="shared" si="1"/>
        <v>0</v>
      </c>
      <c r="BF51" s="8"/>
      <c r="BG51" s="8"/>
      <c r="BH51" s="8"/>
      <c r="BI51" s="8"/>
      <c r="BJ51" s="39">
        <f t="shared" si="2"/>
        <v>0</v>
      </c>
      <c r="BK51" s="8"/>
    </row>
    <row r="52" spans="1:80" s="12" customFormat="1" x14ac:dyDescent="0.2">
      <c r="A52" s="12" t="s">
        <v>203</v>
      </c>
      <c r="B52" s="12" t="s">
        <v>208</v>
      </c>
      <c r="C52" s="12" t="s">
        <v>258</v>
      </c>
      <c r="D52" s="12" t="s">
        <v>138</v>
      </c>
      <c r="E52" s="13">
        <v>26</v>
      </c>
      <c r="F52" s="13">
        <v>21</v>
      </c>
      <c r="G52" s="12">
        <v>19</v>
      </c>
      <c r="H52" s="12">
        <v>15</v>
      </c>
      <c r="I52" s="12">
        <v>23</v>
      </c>
      <c r="J52" s="12">
        <v>23</v>
      </c>
      <c r="K52" s="12">
        <v>22</v>
      </c>
      <c r="L52" s="12">
        <v>22</v>
      </c>
      <c r="M52" s="12">
        <v>21</v>
      </c>
      <c r="N52" s="14">
        <v>23</v>
      </c>
      <c r="O52" s="14">
        <v>38</v>
      </c>
      <c r="P52" s="14">
        <v>31</v>
      </c>
      <c r="Q52" s="14">
        <v>40</v>
      </c>
      <c r="R52" s="14">
        <v>42</v>
      </c>
      <c r="S52" s="14">
        <v>32</v>
      </c>
      <c r="T52" s="14">
        <v>29</v>
      </c>
      <c r="U52" s="14">
        <v>30</v>
      </c>
      <c r="V52" s="39">
        <f t="shared" si="0"/>
        <v>4</v>
      </c>
      <c r="W52" s="15">
        <f t="shared" si="3"/>
        <v>0.15384615384615385</v>
      </c>
      <c r="X52" s="14"/>
      <c r="Y52" s="14"/>
      <c r="Z52" s="14"/>
      <c r="AA52" s="14"/>
      <c r="AB52" s="14"/>
      <c r="AC52" s="14"/>
      <c r="AD52" s="14"/>
      <c r="AE52" s="14"/>
      <c r="AF52" s="14"/>
      <c r="AG52" s="12">
        <v>0</v>
      </c>
      <c r="AH52" s="12">
        <v>4</v>
      </c>
      <c r="AI52" s="12">
        <v>2</v>
      </c>
      <c r="AJ52" s="12">
        <v>3</v>
      </c>
      <c r="AK52" s="12">
        <v>2</v>
      </c>
      <c r="AL52" s="12">
        <v>0</v>
      </c>
      <c r="AM52" s="12">
        <v>1</v>
      </c>
      <c r="AN52" s="12">
        <v>1</v>
      </c>
      <c r="AO52" s="14">
        <f t="shared" si="4"/>
        <v>2</v>
      </c>
      <c r="AP52" s="12">
        <v>6</v>
      </c>
      <c r="AT52" s="12">
        <v>3</v>
      </c>
      <c r="AV52" s="12">
        <v>3</v>
      </c>
      <c r="AW52" s="12">
        <v>3</v>
      </c>
      <c r="BB52" s="12">
        <v>6</v>
      </c>
      <c r="BD52" s="12">
        <v>2</v>
      </c>
      <c r="BE52" s="14">
        <f t="shared" si="1"/>
        <v>2</v>
      </c>
      <c r="BF52" s="14">
        <v>5</v>
      </c>
      <c r="BG52" s="14"/>
      <c r="BH52" s="14"/>
      <c r="BI52" s="14"/>
      <c r="BJ52" s="39">
        <f t="shared" si="2"/>
        <v>1</v>
      </c>
      <c r="BK52" s="14">
        <f>BJ52/AH52</f>
        <v>0.25</v>
      </c>
      <c r="BL52" s="12">
        <v>2</v>
      </c>
      <c r="BM52" s="12">
        <v>2</v>
      </c>
      <c r="BN52" s="12">
        <v>5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1</v>
      </c>
      <c r="BV52" s="12">
        <v>0</v>
      </c>
      <c r="BW52" s="12">
        <v>0</v>
      </c>
      <c r="BX52" s="12">
        <v>2</v>
      </c>
      <c r="BY52" s="12">
        <v>1</v>
      </c>
      <c r="BZ52" s="12">
        <v>1</v>
      </c>
      <c r="CA52" s="12">
        <v>1</v>
      </c>
    </row>
    <row r="53" spans="1:80" x14ac:dyDescent="0.2">
      <c r="A53" s="6" t="s">
        <v>203</v>
      </c>
      <c r="B53" s="6" t="s">
        <v>252</v>
      </c>
      <c r="C53" s="6" t="s">
        <v>253</v>
      </c>
      <c r="D53" s="6" t="s">
        <v>138</v>
      </c>
      <c r="E53" s="9"/>
      <c r="F53" s="9"/>
      <c r="N53" s="8"/>
      <c r="O53" s="8"/>
      <c r="P53" s="8"/>
      <c r="Q53" s="8"/>
      <c r="R53" s="8"/>
      <c r="S53" s="8"/>
      <c r="T53" s="8"/>
      <c r="U53" s="8">
        <v>2</v>
      </c>
      <c r="V53" s="39">
        <f t="shared" si="0"/>
        <v>2</v>
      </c>
      <c r="W53" s="17"/>
      <c r="X53" s="8"/>
      <c r="Y53" s="8"/>
      <c r="Z53" s="8"/>
      <c r="AA53" s="8"/>
      <c r="AB53" s="8"/>
      <c r="AC53" s="8"/>
      <c r="AD53" s="8"/>
      <c r="AE53" s="8"/>
      <c r="AF53" s="8"/>
      <c r="AO53" s="8"/>
      <c r="BE53" s="8"/>
      <c r="BF53" s="8">
        <v>3</v>
      </c>
      <c r="BG53" s="8">
        <v>2</v>
      </c>
      <c r="BH53" s="8"/>
      <c r="BI53" s="8"/>
      <c r="BJ53" s="39">
        <f t="shared" si="2"/>
        <v>3</v>
      </c>
      <c r="BK53" s="8"/>
    </row>
    <row r="54" spans="1:80" x14ac:dyDescent="0.2">
      <c r="A54" s="6" t="s">
        <v>203</v>
      </c>
      <c r="B54" s="6" t="s">
        <v>204</v>
      </c>
      <c r="C54" s="6" t="s">
        <v>209</v>
      </c>
      <c r="D54" s="6" t="s">
        <v>138</v>
      </c>
      <c r="E54" s="9">
        <v>23</v>
      </c>
      <c r="F54" s="9">
        <v>25</v>
      </c>
      <c r="G54" s="6">
        <v>24</v>
      </c>
      <c r="H54" s="6">
        <v>18</v>
      </c>
      <c r="I54" s="6">
        <v>19</v>
      </c>
      <c r="J54" s="6">
        <v>19</v>
      </c>
      <c r="K54" s="6">
        <v>11</v>
      </c>
      <c r="L54" s="6">
        <v>15</v>
      </c>
      <c r="M54" s="6">
        <v>8</v>
      </c>
      <c r="N54" s="8">
        <v>8</v>
      </c>
      <c r="O54" s="8">
        <v>14</v>
      </c>
      <c r="P54" s="8">
        <v>16</v>
      </c>
      <c r="Q54" s="8">
        <v>16</v>
      </c>
      <c r="R54" s="8">
        <v>16</v>
      </c>
      <c r="S54" s="8">
        <v>13</v>
      </c>
      <c r="T54" s="8">
        <v>17</v>
      </c>
      <c r="U54" s="8">
        <v>13</v>
      </c>
      <c r="V54" s="39">
        <f t="shared" si="0"/>
        <v>-10</v>
      </c>
      <c r="W54" s="17">
        <f t="shared" si="3"/>
        <v>-0.43478260869565216</v>
      </c>
      <c r="X54" s="8"/>
      <c r="Y54" s="8"/>
      <c r="Z54" s="8"/>
      <c r="AA54" s="8"/>
      <c r="AB54" s="8"/>
      <c r="AC54" s="8"/>
      <c r="AD54" s="8"/>
      <c r="AE54" s="8"/>
      <c r="AF54" s="8"/>
      <c r="AG54" s="6">
        <v>0</v>
      </c>
      <c r="AH54" s="6">
        <v>4</v>
      </c>
      <c r="AI54" s="6">
        <v>1</v>
      </c>
      <c r="AJ54" s="6">
        <v>1</v>
      </c>
      <c r="AL54" s="6">
        <v>1</v>
      </c>
      <c r="AM54" s="6">
        <v>1</v>
      </c>
      <c r="AO54" s="8">
        <f t="shared" si="4"/>
        <v>1</v>
      </c>
      <c r="AP54" s="6">
        <v>5</v>
      </c>
      <c r="AT54" s="6">
        <v>2</v>
      </c>
      <c r="AX54" s="6">
        <v>1</v>
      </c>
      <c r="BB54" s="6">
        <v>2</v>
      </c>
      <c r="BE54" s="8">
        <f t="shared" si="1"/>
        <v>0</v>
      </c>
      <c r="BF54" s="8"/>
      <c r="BG54" s="8"/>
      <c r="BH54" s="8"/>
      <c r="BI54" s="8"/>
      <c r="BJ54" s="39">
        <f t="shared" si="2"/>
        <v>-4</v>
      </c>
      <c r="BK54" s="8">
        <f>BJ54/AH54</f>
        <v>-1</v>
      </c>
    </row>
    <row r="55" spans="1:80" x14ac:dyDescent="0.2">
      <c r="A55" s="6" t="s">
        <v>203</v>
      </c>
      <c r="B55" s="6" t="s">
        <v>210</v>
      </c>
      <c r="C55" s="6" t="s">
        <v>211</v>
      </c>
      <c r="D55" s="6" t="s">
        <v>141</v>
      </c>
      <c r="E55" s="9"/>
      <c r="F55" s="9"/>
      <c r="N55" s="8"/>
      <c r="O55" s="8"/>
      <c r="P55" s="8"/>
      <c r="Q55" s="8"/>
      <c r="R55" s="8">
        <v>4</v>
      </c>
      <c r="S55" s="8">
        <v>6</v>
      </c>
      <c r="T55" s="8">
        <v>7</v>
      </c>
      <c r="U55" s="8">
        <v>12</v>
      </c>
      <c r="V55" s="39">
        <f t="shared" si="0"/>
        <v>12</v>
      </c>
      <c r="W55" s="17"/>
      <c r="X55" s="8"/>
      <c r="Y55" s="8"/>
      <c r="Z55" s="8"/>
      <c r="AA55" s="8"/>
      <c r="AB55" s="8"/>
      <c r="AC55" s="8"/>
      <c r="AD55" s="8"/>
      <c r="AE55" s="8"/>
      <c r="AF55" s="8"/>
      <c r="AO55" s="8"/>
      <c r="BE55" s="8">
        <f t="shared" si="1"/>
        <v>0</v>
      </c>
      <c r="BF55" s="8"/>
      <c r="BG55" s="8"/>
      <c r="BH55" s="8"/>
      <c r="BI55" s="8"/>
      <c r="BJ55" s="39">
        <f t="shared" si="2"/>
        <v>0</v>
      </c>
      <c r="BK55" s="8"/>
      <c r="BY55" s="6">
        <v>1</v>
      </c>
    </row>
    <row r="56" spans="1:80" x14ac:dyDescent="0.2">
      <c r="A56" s="6" t="s">
        <v>203</v>
      </c>
      <c r="B56" s="6" t="s">
        <v>212</v>
      </c>
      <c r="C56" s="6" t="s">
        <v>213</v>
      </c>
      <c r="D56" s="6" t="s">
        <v>141</v>
      </c>
      <c r="E56" s="9"/>
      <c r="F56" s="9"/>
      <c r="N56" s="8"/>
      <c r="O56" s="8"/>
      <c r="P56" s="8"/>
      <c r="Q56" s="8"/>
      <c r="R56" s="8">
        <v>0</v>
      </c>
      <c r="S56" s="8">
        <v>5</v>
      </c>
      <c r="T56" s="8">
        <v>3</v>
      </c>
      <c r="U56" s="8">
        <v>7</v>
      </c>
      <c r="V56" s="39">
        <f t="shared" si="0"/>
        <v>7</v>
      </c>
      <c r="W56" s="17"/>
      <c r="X56" s="8"/>
      <c r="Y56" s="8"/>
      <c r="Z56" s="8"/>
      <c r="AA56" s="8"/>
      <c r="AB56" s="8"/>
      <c r="AC56" s="8"/>
      <c r="AD56" s="8"/>
      <c r="AE56" s="8"/>
      <c r="AF56" s="8"/>
      <c r="AO56" s="8"/>
      <c r="BE56" s="8">
        <f t="shared" si="1"/>
        <v>0</v>
      </c>
      <c r="BF56" s="8"/>
      <c r="BG56" s="8"/>
      <c r="BH56" s="8"/>
      <c r="BI56" s="8"/>
      <c r="BJ56" s="39">
        <f t="shared" si="2"/>
        <v>0</v>
      </c>
      <c r="BK56" s="8"/>
    </row>
    <row r="57" spans="1:80" x14ac:dyDescent="0.2">
      <c r="A57" s="6" t="s">
        <v>203</v>
      </c>
      <c r="B57" s="6" t="s">
        <v>264</v>
      </c>
      <c r="C57" s="6" t="s">
        <v>255</v>
      </c>
      <c r="D57" s="6" t="s">
        <v>138</v>
      </c>
      <c r="E57" s="9"/>
      <c r="F57" s="9"/>
      <c r="N57" s="8"/>
      <c r="O57" s="8"/>
      <c r="P57" s="8"/>
      <c r="Q57" s="8"/>
      <c r="R57" s="8"/>
      <c r="S57" s="8"/>
      <c r="T57" s="8"/>
      <c r="U57" s="8">
        <v>2</v>
      </c>
      <c r="V57" s="39">
        <f t="shared" si="0"/>
        <v>2</v>
      </c>
      <c r="W57" s="17"/>
      <c r="X57" s="8"/>
      <c r="Y57" s="8"/>
      <c r="Z57" s="8"/>
      <c r="AA57" s="8"/>
      <c r="AB57" s="8"/>
      <c r="AC57" s="8"/>
      <c r="AD57" s="8"/>
      <c r="AE57" s="8"/>
      <c r="AF57" s="8"/>
      <c r="AO57" s="8"/>
      <c r="BE57" s="8">
        <f t="shared" si="1"/>
        <v>0</v>
      </c>
      <c r="BF57" s="8"/>
      <c r="BG57" s="8"/>
      <c r="BH57" s="8"/>
      <c r="BI57" s="8"/>
      <c r="BJ57" s="39">
        <f t="shared" si="2"/>
        <v>0</v>
      </c>
      <c r="BK57" s="8"/>
      <c r="CB57" s="6">
        <v>1</v>
      </c>
    </row>
    <row r="58" spans="1:80" s="37" customFormat="1" x14ac:dyDescent="0.2">
      <c r="A58" s="37" t="s">
        <v>203</v>
      </c>
      <c r="B58" s="37" t="s">
        <v>214</v>
      </c>
      <c r="C58" s="37" t="s">
        <v>215</v>
      </c>
      <c r="D58" s="37" t="s">
        <v>141</v>
      </c>
      <c r="E58" s="38"/>
      <c r="F58" s="38"/>
      <c r="N58" s="39"/>
      <c r="O58" s="39"/>
      <c r="P58" s="39"/>
      <c r="Q58" s="39"/>
      <c r="R58" s="39">
        <v>5</v>
      </c>
      <c r="S58" s="39">
        <v>8</v>
      </c>
      <c r="T58" s="39">
        <v>14</v>
      </c>
      <c r="U58" s="39">
        <v>25</v>
      </c>
      <c r="V58" s="39">
        <f t="shared" si="0"/>
        <v>25</v>
      </c>
      <c r="W58" s="42"/>
      <c r="X58" s="39"/>
      <c r="Y58" s="39"/>
      <c r="Z58" s="39"/>
      <c r="AA58" s="39"/>
      <c r="AB58" s="39"/>
      <c r="AC58" s="39"/>
      <c r="AD58" s="39"/>
      <c r="AE58" s="39"/>
      <c r="AF58" s="39"/>
      <c r="AO58" s="39"/>
      <c r="BE58" s="39">
        <f t="shared" si="1"/>
        <v>0</v>
      </c>
      <c r="BF58" s="39"/>
      <c r="BG58" s="39"/>
      <c r="BH58" s="39"/>
      <c r="BI58" s="39"/>
      <c r="BJ58" s="39">
        <f t="shared" si="2"/>
        <v>0</v>
      </c>
      <c r="BK58" s="39"/>
    </row>
    <row r="59" spans="1:80" s="37" customFormat="1" x14ac:dyDescent="0.2">
      <c r="A59" s="37" t="s">
        <v>203</v>
      </c>
      <c r="B59" s="37" t="s">
        <v>207</v>
      </c>
      <c r="C59" s="37" t="s">
        <v>189</v>
      </c>
      <c r="D59" s="37" t="s">
        <v>138</v>
      </c>
      <c r="E59" s="38"/>
      <c r="F59" s="38"/>
      <c r="N59" s="39"/>
      <c r="O59" s="39"/>
      <c r="P59" s="39"/>
      <c r="Q59" s="39"/>
      <c r="R59" s="39">
        <v>5</v>
      </c>
      <c r="S59" s="39">
        <v>20</v>
      </c>
      <c r="T59" s="39">
        <v>25</v>
      </c>
      <c r="U59" s="39">
        <v>25</v>
      </c>
      <c r="V59" s="39">
        <f t="shared" si="0"/>
        <v>25</v>
      </c>
      <c r="W59" s="42"/>
      <c r="X59" s="39"/>
      <c r="Y59" s="39"/>
      <c r="Z59" s="39"/>
      <c r="AA59" s="39"/>
      <c r="AB59" s="39"/>
      <c r="AC59" s="39"/>
      <c r="AD59" s="39"/>
      <c r="AE59" s="39"/>
      <c r="AF59" s="39"/>
      <c r="AO59" s="39"/>
      <c r="BE59" s="39">
        <f t="shared" si="1"/>
        <v>0</v>
      </c>
      <c r="BF59" s="39"/>
      <c r="BG59" s="39"/>
      <c r="BH59" s="39"/>
      <c r="BI59" s="39"/>
      <c r="BJ59" s="39">
        <f t="shared" si="2"/>
        <v>0</v>
      </c>
      <c r="BK59" s="39"/>
    </row>
    <row r="60" spans="1:80" s="34" customFormat="1" x14ac:dyDescent="0.2">
      <c r="A60" s="34" t="s">
        <v>203</v>
      </c>
      <c r="B60" s="34" t="s">
        <v>216</v>
      </c>
      <c r="C60" s="34" t="s">
        <v>217</v>
      </c>
      <c r="D60" s="34" t="s">
        <v>141</v>
      </c>
      <c r="E60" s="33"/>
      <c r="F60" s="33"/>
      <c r="N60" s="31"/>
      <c r="O60" s="31"/>
      <c r="P60" s="31"/>
      <c r="Q60" s="31">
        <v>7</v>
      </c>
      <c r="R60" s="31">
        <v>12</v>
      </c>
      <c r="S60" s="31">
        <v>8</v>
      </c>
      <c r="T60" s="31">
        <v>11</v>
      </c>
      <c r="U60" s="8">
        <v>7</v>
      </c>
      <c r="V60" s="39">
        <f t="shared" si="0"/>
        <v>7</v>
      </c>
      <c r="W60" s="35"/>
      <c r="X60" s="31"/>
      <c r="Y60" s="31"/>
      <c r="Z60" s="31"/>
      <c r="AA60" s="31"/>
      <c r="AB60" s="31"/>
      <c r="AC60" s="31"/>
      <c r="AD60" s="31"/>
      <c r="AE60" s="31"/>
      <c r="AF60" s="31"/>
      <c r="BE60" s="31">
        <f t="shared" si="1"/>
        <v>0</v>
      </c>
      <c r="BF60" s="31"/>
      <c r="BG60" s="31"/>
      <c r="BH60" s="31"/>
      <c r="BI60" s="31"/>
      <c r="BJ60" s="39">
        <f t="shared" si="2"/>
        <v>0</v>
      </c>
    </row>
    <row r="61" spans="1:80" s="37" customFormat="1" x14ac:dyDescent="0.2">
      <c r="A61" s="37" t="s">
        <v>203</v>
      </c>
      <c r="B61" s="37" t="s">
        <v>218</v>
      </c>
      <c r="C61" s="37" t="s">
        <v>160</v>
      </c>
      <c r="D61" s="37" t="s">
        <v>138</v>
      </c>
      <c r="E61" s="38">
        <v>106</v>
      </c>
      <c r="F61" s="38">
        <v>104</v>
      </c>
      <c r="G61" s="37">
        <v>119</v>
      </c>
      <c r="H61" s="37">
        <v>107</v>
      </c>
      <c r="I61" s="37">
        <v>136</v>
      </c>
      <c r="J61" s="37">
        <v>118</v>
      </c>
      <c r="K61" s="37">
        <v>134</v>
      </c>
      <c r="L61" s="37">
        <v>127</v>
      </c>
      <c r="M61" s="37">
        <v>141</v>
      </c>
      <c r="N61" s="39">
        <v>126</v>
      </c>
      <c r="O61" s="39">
        <v>127</v>
      </c>
      <c r="P61" s="39">
        <v>120</v>
      </c>
      <c r="Q61" s="39">
        <v>124</v>
      </c>
      <c r="R61" s="39">
        <v>107</v>
      </c>
      <c r="S61" s="39">
        <v>101</v>
      </c>
      <c r="T61" s="39">
        <v>90</v>
      </c>
      <c r="U61" s="39">
        <v>96</v>
      </c>
      <c r="V61" s="39">
        <f t="shared" si="0"/>
        <v>-10</v>
      </c>
      <c r="W61" s="42">
        <f t="shared" si="3"/>
        <v>-9.4339622641509441E-2</v>
      </c>
      <c r="X61" s="39"/>
      <c r="Y61" s="39"/>
      <c r="Z61" s="39"/>
      <c r="AA61" s="39"/>
      <c r="AB61" s="39"/>
      <c r="AC61" s="39"/>
      <c r="AD61" s="39"/>
      <c r="AE61" s="39"/>
      <c r="AF61" s="39"/>
      <c r="AG61" s="37">
        <v>4</v>
      </c>
      <c r="AH61" s="37">
        <v>13</v>
      </c>
      <c r="AI61" s="37">
        <v>9</v>
      </c>
      <c r="AJ61" s="37">
        <v>11</v>
      </c>
      <c r="AK61" s="37">
        <v>9</v>
      </c>
      <c r="AL61" s="37">
        <v>8</v>
      </c>
      <c r="AM61" s="37">
        <v>9</v>
      </c>
      <c r="AN61" s="37">
        <v>5</v>
      </c>
      <c r="AO61" s="39">
        <f t="shared" si="4"/>
        <v>14</v>
      </c>
      <c r="AP61" s="37">
        <v>14</v>
      </c>
      <c r="AQ61" s="37">
        <v>2</v>
      </c>
      <c r="AR61" s="37">
        <v>4</v>
      </c>
      <c r="AS61" s="37">
        <v>6</v>
      </c>
      <c r="AT61" s="37">
        <v>14</v>
      </c>
      <c r="AU61" s="37">
        <v>3</v>
      </c>
      <c r="AV61" s="37">
        <v>4</v>
      </c>
      <c r="AW61" s="37">
        <v>7</v>
      </c>
      <c r="AX61" s="37">
        <v>8</v>
      </c>
      <c r="AY61" s="37">
        <v>1</v>
      </c>
      <c r="AZ61" s="37">
        <v>5</v>
      </c>
      <c r="BA61" s="37">
        <v>6</v>
      </c>
      <c r="BB61" s="37">
        <v>11</v>
      </c>
      <c r="BC61" s="37">
        <v>2</v>
      </c>
      <c r="BD61" s="37">
        <v>6</v>
      </c>
      <c r="BE61" s="39">
        <f t="shared" si="1"/>
        <v>8</v>
      </c>
      <c r="BF61" s="39">
        <v>9</v>
      </c>
      <c r="BG61" s="39"/>
      <c r="BH61" s="39"/>
      <c r="BI61" s="39"/>
      <c r="BJ61" s="39">
        <f t="shared" si="2"/>
        <v>-4</v>
      </c>
      <c r="BK61" s="39">
        <f>BJ61/AH61</f>
        <v>-0.30769230769230771</v>
      </c>
      <c r="BM61" s="37">
        <v>0</v>
      </c>
      <c r="BN61" s="37">
        <v>1</v>
      </c>
      <c r="BO61" s="37">
        <v>0</v>
      </c>
      <c r="BP61" s="37">
        <v>0</v>
      </c>
      <c r="BQ61" s="37">
        <v>0</v>
      </c>
      <c r="BR61" s="37">
        <v>0</v>
      </c>
      <c r="BS61" s="37">
        <v>0</v>
      </c>
      <c r="BT61" s="37">
        <v>0</v>
      </c>
      <c r="BV61" s="37">
        <v>1</v>
      </c>
      <c r="BW61" s="37">
        <v>1</v>
      </c>
      <c r="BX61" s="37">
        <v>1</v>
      </c>
      <c r="BY61" s="37">
        <v>1</v>
      </c>
      <c r="BZ61" s="37">
        <v>1</v>
      </c>
      <c r="CA61" s="37">
        <v>1</v>
      </c>
      <c r="CB61" s="37">
        <v>1</v>
      </c>
    </row>
    <row r="62" spans="1:80" x14ac:dyDescent="0.2">
      <c r="A62" s="6" t="s">
        <v>203</v>
      </c>
      <c r="B62" s="6" t="s">
        <v>169</v>
      </c>
      <c r="C62" s="6" t="s">
        <v>170</v>
      </c>
      <c r="D62" s="6" t="s">
        <v>141</v>
      </c>
      <c r="E62" s="9">
        <v>11</v>
      </c>
      <c r="F62" s="9">
        <v>11</v>
      </c>
      <c r="G62" s="6">
        <v>20</v>
      </c>
      <c r="H62" s="6">
        <v>26</v>
      </c>
      <c r="I62" s="6">
        <v>46</v>
      </c>
      <c r="J62" s="6">
        <v>49</v>
      </c>
      <c r="K62" s="6">
        <v>63</v>
      </c>
      <c r="L62" s="6">
        <v>64</v>
      </c>
      <c r="M62" s="6">
        <v>73</v>
      </c>
      <c r="N62" s="8">
        <v>72</v>
      </c>
      <c r="O62" s="8">
        <v>72</v>
      </c>
      <c r="P62" s="8">
        <v>64</v>
      </c>
      <c r="Q62" s="8">
        <v>66</v>
      </c>
      <c r="R62" s="8">
        <v>67</v>
      </c>
      <c r="S62" s="8">
        <v>57</v>
      </c>
      <c r="T62" s="8">
        <v>62</v>
      </c>
      <c r="U62" s="8">
        <v>45</v>
      </c>
      <c r="V62" s="39">
        <f t="shared" si="0"/>
        <v>34</v>
      </c>
      <c r="W62" s="17">
        <f t="shared" si="3"/>
        <v>3.0909090909090908</v>
      </c>
      <c r="X62" s="8"/>
      <c r="Y62" s="8"/>
      <c r="Z62" s="8"/>
      <c r="AA62" s="8"/>
      <c r="AB62" s="8"/>
      <c r="AC62" s="8"/>
      <c r="AD62" s="8"/>
      <c r="AE62" s="8"/>
      <c r="AF62" s="8"/>
      <c r="AG62" s="6">
        <v>0</v>
      </c>
      <c r="AH62" s="6">
        <v>2</v>
      </c>
      <c r="AJ62" s="6">
        <v>3</v>
      </c>
      <c r="AL62" s="6">
        <v>2</v>
      </c>
      <c r="AM62" s="6">
        <v>2</v>
      </c>
      <c r="AN62" s="6">
        <v>2</v>
      </c>
      <c r="AO62" s="8">
        <f t="shared" si="4"/>
        <v>4</v>
      </c>
      <c r="AP62" s="6">
        <v>6</v>
      </c>
      <c r="AR62" s="6">
        <v>4</v>
      </c>
      <c r="AS62" s="6">
        <v>4</v>
      </c>
      <c r="AT62" s="6">
        <v>11</v>
      </c>
      <c r="AU62" s="6">
        <v>1</v>
      </c>
      <c r="AV62" s="6">
        <v>2</v>
      </c>
      <c r="AW62" s="6">
        <v>3</v>
      </c>
      <c r="AX62" s="6">
        <v>5</v>
      </c>
      <c r="AY62" s="6">
        <v>1</v>
      </c>
      <c r="AZ62" s="6">
        <v>1</v>
      </c>
      <c r="BA62" s="6">
        <v>2</v>
      </c>
      <c r="BB62" s="6">
        <v>6</v>
      </c>
      <c r="BE62" s="8">
        <f t="shared" si="1"/>
        <v>0</v>
      </c>
      <c r="BF62" s="8">
        <v>4</v>
      </c>
      <c r="BG62" s="8">
        <v>1</v>
      </c>
      <c r="BH62" s="8"/>
      <c r="BI62" s="8"/>
      <c r="BJ62" s="39">
        <f t="shared" si="2"/>
        <v>2</v>
      </c>
      <c r="BK62" s="8">
        <f>BJ62/AH62</f>
        <v>1</v>
      </c>
      <c r="BL62" s="6">
        <v>1</v>
      </c>
      <c r="BM62" s="6">
        <v>1</v>
      </c>
      <c r="BN62" s="6">
        <v>1</v>
      </c>
      <c r="BO62" s="6">
        <v>1</v>
      </c>
      <c r="BP62" s="6">
        <v>1</v>
      </c>
      <c r="BQ62" s="6">
        <v>1</v>
      </c>
      <c r="BR62" s="6">
        <v>1</v>
      </c>
      <c r="BS62" s="6">
        <v>1</v>
      </c>
      <c r="BT62" s="6">
        <v>2</v>
      </c>
      <c r="BU62" s="6">
        <v>1</v>
      </c>
      <c r="BV62" s="6">
        <v>1</v>
      </c>
      <c r="BW62" s="6">
        <v>1</v>
      </c>
      <c r="BX62" s="6">
        <v>1</v>
      </c>
      <c r="BY62" s="6">
        <v>1</v>
      </c>
      <c r="BZ62" s="6">
        <v>1</v>
      </c>
      <c r="CA62" s="6">
        <v>1</v>
      </c>
      <c r="CB62" s="6">
        <v>1</v>
      </c>
    </row>
    <row r="63" spans="1:80" x14ac:dyDescent="0.2">
      <c r="A63" s="6" t="s">
        <v>203</v>
      </c>
      <c r="B63" s="6" t="s">
        <v>136</v>
      </c>
      <c r="C63" s="6" t="s">
        <v>219</v>
      </c>
      <c r="D63" s="6" t="s">
        <v>141</v>
      </c>
      <c r="E63" s="9">
        <v>53</v>
      </c>
      <c r="F63" s="9">
        <v>82</v>
      </c>
      <c r="G63" s="6">
        <v>91</v>
      </c>
      <c r="H63" s="6">
        <v>98</v>
      </c>
      <c r="I63" s="6">
        <v>103</v>
      </c>
      <c r="J63" s="6">
        <v>107</v>
      </c>
      <c r="K63" s="6">
        <v>102</v>
      </c>
      <c r="L63" s="6">
        <v>92</v>
      </c>
      <c r="M63" s="6">
        <v>96</v>
      </c>
      <c r="N63" s="8">
        <v>103</v>
      </c>
      <c r="O63" s="8">
        <v>94</v>
      </c>
      <c r="P63" s="8">
        <v>87</v>
      </c>
      <c r="Q63" s="8">
        <v>89</v>
      </c>
      <c r="R63" s="8">
        <v>83</v>
      </c>
      <c r="S63" s="8">
        <v>68</v>
      </c>
      <c r="T63" s="8">
        <v>56</v>
      </c>
      <c r="U63" s="8">
        <v>53</v>
      </c>
      <c r="V63" s="39">
        <f t="shared" si="0"/>
        <v>0</v>
      </c>
      <c r="W63" s="17">
        <f t="shared" si="3"/>
        <v>0</v>
      </c>
      <c r="X63" s="8"/>
      <c r="Y63" s="8"/>
      <c r="Z63" s="8"/>
      <c r="AA63" s="8"/>
      <c r="AB63" s="8"/>
      <c r="AC63" s="8"/>
      <c r="AD63" s="8"/>
      <c r="AE63" s="8"/>
      <c r="AF63" s="8"/>
      <c r="AG63" s="6">
        <v>4</v>
      </c>
      <c r="AH63" s="6">
        <v>10</v>
      </c>
      <c r="AI63" s="6">
        <v>7</v>
      </c>
      <c r="AJ63" s="6">
        <v>6</v>
      </c>
      <c r="AK63" s="6">
        <v>4</v>
      </c>
      <c r="AL63" s="6">
        <v>9</v>
      </c>
      <c r="AM63" s="6">
        <v>6</v>
      </c>
      <c r="AN63" s="6">
        <v>3</v>
      </c>
      <c r="AO63" s="8">
        <f t="shared" si="4"/>
        <v>9</v>
      </c>
      <c r="AP63" s="6">
        <v>9</v>
      </c>
      <c r="AQ63" s="6">
        <v>1</v>
      </c>
      <c r="AR63" s="6">
        <v>5</v>
      </c>
      <c r="AS63" s="6">
        <v>6</v>
      </c>
      <c r="AT63" s="6">
        <v>16</v>
      </c>
      <c r="AV63" s="6">
        <v>2</v>
      </c>
      <c r="AW63" s="6">
        <v>2</v>
      </c>
      <c r="AX63" s="6">
        <v>6</v>
      </c>
      <c r="AZ63" s="6">
        <v>6</v>
      </c>
      <c r="BA63" s="6">
        <v>6</v>
      </c>
      <c r="BB63" s="6">
        <v>11</v>
      </c>
      <c r="BD63" s="6">
        <v>7</v>
      </c>
      <c r="BE63" s="8">
        <f t="shared" si="1"/>
        <v>7</v>
      </c>
      <c r="BF63" s="8">
        <v>4</v>
      </c>
      <c r="BG63" s="8"/>
      <c r="BH63" s="8"/>
      <c r="BI63" s="8"/>
      <c r="BJ63" s="39">
        <f t="shared" si="2"/>
        <v>-6</v>
      </c>
      <c r="BK63" s="8">
        <f>BJ63/AH63</f>
        <v>-0.6</v>
      </c>
      <c r="BL63" s="6">
        <v>1</v>
      </c>
      <c r="BM63" s="6">
        <v>1</v>
      </c>
      <c r="BN63" s="6">
        <v>1</v>
      </c>
      <c r="BO63" s="6">
        <v>1</v>
      </c>
      <c r="BP63" s="6">
        <v>1</v>
      </c>
      <c r="BQ63" s="6">
        <v>1</v>
      </c>
      <c r="BR63" s="6">
        <v>1</v>
      </c>
      <c r="BS63" s="6">
        <v>1</v>
      </c>
      <c r="BT63" s="6">
        <v>1</v>
      </c>
      <c r="BU63" s="6">
        <v>1</v>
      </c>
      <c r="BV63" s="6">
        <v>1</v>
      </c>
      <c r="BW63" s="6">
        <v>2</v>
      </c>
      <c r="BX63" s="6">
        <v>1</v>
      </c>
      <c r="BY63" s="6">
        <v>1</v>
      </c>
      <c r="BZ63" s="6">
        <v>1</v>
      </c>
      <c r="CA63" s="6">
        <v>1</v>
      </c>
      <c r="CB63" s="6">
        <v>1</v>
      </c>
    </row>
    <row r="64" spans="1:80" x14ac:dyDescent="0.2">
      <c r="A64" s="6" t="s">
        <v>203</v>
      </c>
      <c r="B64" s="6" t="s">
        <v>220</v>
      </c>
      <c r="C64" s="6" t="s">
        <v>221</v>
      </c>
      <c r="D64" s="6" t="s">
        <v>222</v>
      </c>
      <c r="E64" s="9">
        <v>3</v>
      </c>
      <c r="F64" s="9">
        <v>27</v>
      </c>
      <c r="G64" s="6">
        <v>70</v>
      </c>
      <c r="H64" s="6">
        <v>84</v>
      </c>
      <c r="I64" s="6">
        <v>91</v>
      </c>
      <c r="J64" s="6">
        <v>95</v>
      </c>
      <c r="K64" s="6">
        <v>94</v>
      </c>
      <c r="L64" s="6">
        <v>111</v>
      </c>
      <c r="M64" s="6">
        <v>136</v>
      </c>
      <c r="N64" s="8">
        <v>132</v>
      </c>
      <c r="O64" s="8">
        <v>174</v>
      </c>
      <c r="P64" s="8">
        <v>133</v>
      </c>
      <c r="Q64" s="8">
        <v>102</v>
      </c>
      <c r="R64" s="8">
        <v>71</v>
      </c>
      <c r="S64" s="8">
        <v>48</v>
      </c>
      <c r="T64" s="8">
        <v>32</v>
      </c>
      <c r="U64" s="8">
        <v>24</v>
      </c>
      <c r="V64" s="39">
        <f t="shared" si="0"/>
        <v>21</v>
      </c>
      <c r="W64" s="17">
        <f t="shared" si="3"/>
        <v>7</v>
      </c>
      <c r="X64" s="8"/>
      <c r="Y64" s="8"/>
      <c r="Z64" s="8"/>
      <c r="AA64" s="8"/>
      <c r="AB64" s="8"/>
      <c r="AC64" s="8"/>
      <c r="AD64" s="8"/>
      <c r="AE64" s="8"/>
      <c r="AF64" s="8"/>
      <c r="AG64" s="6">
        <v>0</v>
      </c>
      <c r="AH64" s="6">
        <v>0</v>
      </c>
      <c r="BE64" s="8"/>
      <c r="BF64" s="8"/>
      <c r="BG64" s="8"/>
      <c r="BH64" s="8"/>
      <c r="BI64" s="8"/>
      <c r="BJ64" s="39">
        <f t="shared" si="2"/>
        <v>0</v>
      </c>
    </row>
    <row r="65" spans="1:80" x14ac:dyDescent="0.2">
      <c r="A65" s="6" t="s">
        <v>203</v>
      </c>
      <c r="B65" s="6" t="s">
        <v>223</v>
      </c>
      <c r="C65" s="6" t="s">
        <v>224</v>
      </c>
      <c r="D65" s="6" t="s">
        <v>42</v>
      </c>
      <c r="E65" s="9"/>
      <c r="F65" s="9"/>
      <c r="N65" s="8"/>
      <c r="O65" s="8"/>
      <c r="P65" s="8"/>
      <c r="Q65" s="8"/>
      <c r="R65" s="8"/>
      <c r="S65" s="8">
        <v>15</v>
      </c>
      <c r="T65" s="8">
        <v>14</v>
      </c>
      <c r="U65" s="8">
        <v>9</v>
      </c>
      <c r="V65" s="39">
        <f t="shared" si="0"/>
        <v>9</v>
      </c>
      <c r="W65" s="17"/>
      <c r="X65" s="8"/>
      <c r="Y65" s="8"/>
      <c r="Z65" s="8"/>
      <c r="AA65" s="8"/>
      <c r="AB65" s="8"/>
      <c r="AC65" s="8"/>
      <c r="AD65" s="8"/>
      <c r="AE65" s="8"/>
      <c r="AF65" s="8"/>
      <c r="BE65" s="8"/>
      <c r="BF65" s="8"/>
      <c r="BG65" s="8"/>
      <c r="BH65" s="8"/>
      <c r="BI65" s="8"/>
      <c r="BJ65" s="39">
        <f t="shared" si="2"/>
        <v>0</v>
      </c>
    </row>
    <row r="66" spans="1:80" s="12" customFormat="1" x14ac:dyDescent="0.2">
      <c r="A66" s="12" t="s">
        <v>225</v>
      </c>
      <c r="B66" s="12" t="s">
        <v>208</v>
      </c>
      <c r="C66" s="12" t="s">
        <v>258</v>
      </c>
      <c r="D66" s="12" t="s">
        <v>185</v>
      </c>
      <c r="E66" s="13">
        <v>28</v>
      </c>
      <c r="F66" s="13">
        <v>36</v>
      </c>
      <c r="G66" s="12">
        <v>28</v>
      </c>
      <c r="H66" s="12">
        <v>35</v>
      </c>
      <c r="I66" s="12">
        <v>35</v>
      </c>
      <c r="J66" s="12">
        <v>44</v>
      </c>
      <c r="K66" s="12">
        <v>45</v>
      </c>
      <c r="L66" s="12">
        <v>40</v>
      </c>
      <c r="M66" s="12">
        <v>37</v>
      </c>
      <c r="N66" s="14">
        <v>39</v>
      </c>
      <c r="O66" s="14">
        <v>36</v>
      </c>
      <c r="P66" s="14">
        <v>37</v>
      </c>
      <c r="Q66" s="14">
        <v>39</v>
      </c>
      <c r="R66" s="14">
        <v>35</v>
      </c>
      <c r="S66" s="14">
        <v>29</v>
      </c>
      <c r="T66" s="14">
        <v>24</v>
      </c>
      <c r="U66" s="14">
        <v>18</v>
      </c>
      <c r="V66" s="39">
        <f t="shared" si="0"/>
        <v>-10</v>
      </c>
      <c r="W66" s="15">
        <f t="shared" si="3"/>
        <v>-0.35714285714285715</v>
      </c>
      <c r="X66" s="14"/>
      <c r="Y66" s="14"/>
      <c r="Z66" s="14"/>
      <c r="AA66" s="14"/>
      <c r="AB66" s="14"/>
      <c r="AC66" s="14"/>
      <c r="AD66" s="14"/>
      <c r="AE66" s="14"/>
      <c r="AF66" s="14"/>
      <c r="AH66" s="12">
        <v>8</v>
      </c>
      <c r="AI66" s="12">
        <v>4</v>
      </c>
      <c r="AJ66" s="12">
        <v>9</v>
      </c>
      <c r="AK66" s="12">
        <v>9</v>
      </c>
      <c r="AL66" s="12">
        <v>6</v>
      </c>
      <c r="AM66" s="12">
        <v>8</v>
      </c>
      <c r="AN66" s="12">
        <v>8</v>
      </c>
      <c r="AO66" s="14">
        <f>SUM(AM66:AN66)</f>
        <v>16</v>
      </c>
      <c r="AP66" s="12">
        <v>11</v>
      </c>
      <c r="AR66" s="12">
        <v>7</v>
      </c>
      <c r="AS66" s="12">
        <v>7</v>
      </c>
      <c r="AT66" s="12">
        <v>6</v>
      </c>
      <c r="AU66" s="12">
        <v>1</v>
      </c>
      <c r="AV66" s="12">
        <v>5</v>
      </c>
      <c r="AW66" s="12">
        <v>6</v>
      </c>
      <c r="AX66" s="12">
        <v>11</v>
      </c>
      <c r="AY66" s="12">
        <v>1</v>
      </c>
      <c r="AZ66" s="12">
        <v>1</v>
      </c>
      <c r="BA66" s="12">
        <v>2</v>
      </c>
      <c r="BB66" s="12">
        <v>9</v>
      </c>
      <c r="BC66" s="12">
        <v>1</v>
      </c>
      <c r="BD66" s="12">
        <v>6</v>
      </c>
      <c r="BE66" s="14">
        <f t="shared" si="1"/>
        <v>7</v>
      </c>
      <c r="BF66" s="14">
        <v>7</v>
      </c>
      <c r="BG66" s="14">
        <v>1</v>
      </c>
      <c r="BH66" s="14"/>
      <c r="BI66" s="14"/>
      <c r="BJ66" s="39">
        <f t="shared" si="2"/>
        <v>-1</v>
      </c>
      <c r="BK66" s="14">
        <f>BJ66/AH66</f>
        <v>-0.125</v>
      </c>
      <c r="BL66" s="12">
        <v>1</v>
      </c>
      <c r="BM66" s="12">
        <v>1</v>
      </c>
      <c r="BN66" s="12">
        <v>2</v>
      </c>
      <c r="BO66" s="12">
        <v>1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1</v>
      </c>
      <c r="BV66" s="12">
        <v>1</v>
      </c>
      <c r="BW66" s="12">
        <v>1</v>
      </c>
      <c r="BX66" s="12">
        <v>2</v>
      </c>
      <c r="BY66" s="12">
        <v>1</v>
      </c>
    </row>
    <row r="67" spans="1:80" x14ac:dyDescent="0.2">
      <c r="A67" s="6" t="s">
        <v>225</v>
      </c>
      <c r="B67" s="6" t="s">
        <v>256</v>
      </c>
      <c r="C67" s="6" t="s">
        <v>257</v>
      </c>
      <c r="D67" s="6" t="s">
        <v>185</v>
      </c>
      <c r="E67" s="9"/>
      <c r="F67" s="9"/>
      <c r="N67" s="8"/>
      <c r="O67" s="8"/>
      <c r="P67" s="8"/>
      <c r="Q67" s="8"/>
      <c r="R67" s="8"/>
      <c r="S67" s="8"/>
      <c r="T67" s="8"/>
      <c r="U67" s="8">
        <v>8</v>
      </c>
      <c r="V67" s="39">
        <f t="shared" si="0"/>
        <v>8</v>
      </c>
      <c r="W67" s="17"/>
      <c r="X67" s="8"/>
      <c r="Y67" s="8"/>
      <c r="Z67" s="8"/>
      <c r="AA67" s="8"/>
      <c r="AB67" s="8"/>
      <c r="AC67" s="8"/>
      <c r="AD67" s="8"/>
      <c r="AE67" s="8"/>
      <c r="AF67" s="8"/>
      <c r="AO67" s="8"/>
      <c r="BE67" s="8"/>
      <c r="BF67" s="8">
        <v>3</v>
      </c>
      <c r="BG67" s="8">
        <v>1</v>
      </c>
      <c r="BH67" s="8"/>
      <c r="BI67" s="8"/>
      <c r="BJ67" s="39">
        <f t="shared" si="2"/>
        <v>3</v>
      </c>
      <c r="BK67" s="8"/>
    </row>
    <row r="68" spans="1:80" x14ac:dyDescent="0.2">
      <c r="A68" s="6" t="s">
        <v>225</v>
      </c>
      <c r="B68" s="6" t="s">
        <v>226</v>
      </c>
      <c r="C68" s="6" t="s">
        <v>227</v>
      </c>
      <c r="D68" s="6" t="s">
        <v>185</v>
      </c>
      <c r="E68" s="9">
        <v>0</v>
      </c>
      <c r="F68" s="9">
        <v>0</v>
      </c>
      <c r="G68" s="6">
        <v>6</v>
      </c>
      <c r="H68" s="6">
        <v>12</v>
      </c>
      <c r="I68" s="6">
        <v>30</v>
      </c>
      <c r="J68" s="6">
        <v>34</v>
      </c>
      <c r="K68" s="6">
        <v>44</v>
      </c>
      <c r="L68" s="6">
        <v>39</v>
      </c>
      <c r="M68" s="6">
        <v>40</v>
      </c>
      <c r="N68" s="8">
        <v>43</v>
      </c>
      <c r="O68" s="8">
        <v>39</v>
      </c>
      <c r="P68" s="8">
        <v>33</v>
      </c>
      <c r="Q68" s="8">
        <v>35</v>
      </c>
      <c r="R68" s="8">
        <v>33</v>
      </c>
      <c r="S68" s="8">
        <v>20</v>
      </c>
      <c r="T68" s="8">
        <v>16</v>
      </c>
      <c r="U68" s="8">
        <v>13</v>
      </c>
      <c r="V68" s="39">
        <f t="shared" ref="V68:V85" si="6">U68-E68</f>
        <v>13</v>
      </c>
      <c r="W68" s="17"/>
      <c r="X68" s="8"/>
      <c r="Y68" s="8"/>
      <c r="Z68" s="8"/>
      <c r="AA68" s="8"/>
      <c r="AB68" s="8"/>
      <c r="AC68" s="8"/>
      <c r="AD68" s="8"/>
      <c r="AE68" s="8"/>
      <c r="AF68" s="8"/>
      <c r="AH68" s="6">
        <v>0</v>
      </c>
      <c r="AI68" s="6">
        <v>0</v>
      </c>
      <c r="AJ68" s="6">
        <v>0</v>
      </c>
      <c r="AL68" s="6">
        <v>5</v>
      </c>
      <c r="AM68" s="6">
        <v>9</v>
      </c>
      <c r="AN68" s="6">
        <v>8</v>
      </c>
      <c r="AO68" s="8">
        <f>SUM(AM68:AN68)</f>
        <v>17</v>
      </c>
      <c r="AP68" s="6">
        <v>3</v>
      </c>
      <c r="AQ68" s="6">
        <v>1</v>
      </c>
      <c r="AR68" s="6">
        <v>3</v>
      </c>
      <c r="AS68" s="6">
        <v>4</v>
      </c>
      <c r="AT68" s="6">
        <v>1</v>
      </c>
      <c r="AU68" s="6">
        <v>2</v>
      </c>
      <c r="AV68" s="6">
        <v>6</v>
      </c>
      <c r="AW68" s="6">
        <v>8</v>
      </c>
      <c r="AX68" s="6">
        <v>4</v>
      </c>
      <c r="AY68" s="6">
        <v>5</v>
      </c>
      <c r="AZ68" s="6">
        <v>3</v>
      </c>
      <c r="BA68" s="6">
        <v>8</v>
      </c>
      <c r="BB68" s="6">
        <v>17</v>
      </c>
      <c r="BC68" s="6">
        <v>2</v>
      </c>
      <c r="BD68" s="6">
        <v>1</v>
      </c>
      <c r="BE68" s="8">
        <f t="shared" si="1"/>
        <v>3</v>
      </c>
      <c r="BF68" s="8">
        <v>9</v>
      </c>
      <c r="BG68" s="8"/>
      <c r="BH68" s="8"/>
      <c r="BI68" s="8"/>
      <c r="BJ68" s="39">
        <f t="shared" ref="BJ68:BJ85" si="7">(BF68-AH68)</f>
        <v>9</v>
      </c>
      <c r="BK68" s="8">
        <v>3</v>
      </c>
      <c r="BL68" s="6">
        <v>1</v>
      </c>
      <c r="BN68" s="6">
        <v>0</v>
      </c>
      <c r="BO68" s="6">
        <v>0</v>
      </c>
      <c r="BP68" s="6">
        <v>1</v>
      </c>
      <c r="BQ68" s="6">
        <v>0</v>
      </c>
      <c r="BR68" s="6">
        <v>1</v>
      </c>
      <c r="BS68" s="6">
        <v>1</v>
      </c>
      <c r="BT68" s="6">
        <v>1</v>
      </c>
      <c r="BU68" s="6">
        <v>1</v>
      </c>
      <c r="BV68" s="6">
        <v>1</v>
      </c>
      <c r="BW68" s="6">
        <v>1</v>
      </c>
      <c r="BX68" s="6">
        <v>1</v>
      </c>
    </row>
    <row r="69" spans="1:80" x14ac:dyDescent="0.2">
      <c r="A69" s="6" t="s">
        <v>225</v>
      </c>
      <c r="B69" s="6" t="s">
        <v>136</v>
      </c>
      <c r="C69" s="6" t="s">
        <v>228</v>
      </c>
      <c r="D69" s="6" t="s">
        <v>229</v>
      </c>
      <c r="E69" s="19">
        <v>101</v>
      </c>
      <c r="F69" s="9" t="e">
        <f>SUM(#REF!)</f>
        <v>#REF!</v>
      </c>
      <c r="G69" s="9" t="e">
        <f>SUM(#REF!)</f>
        <v>#REF!</v>
      </c>
      <c r="H69" s="6">
        <v>108</v>
      </c>
      <c r="I69" s="6">
        <v>96</v>
      </c>
      <c r="J69" s="6">
        <v>102</v>
      </c>
      <c r="K69" s="6">
        <v>93</v>
      </c>
      <c r="L69" s="6">
        <v>94</v>
      </c>
      <c r="M69" s="6">
        <v>93</v>
      </c>
      <c r="N69" s="8">
        <v>95</v>
      </c>
      <c r="O69" s="8">
        <v>95</v>
      </c>
      <c r="P69" s="8">
        <v>80</v>
      </c>
      <c r="Q69" s="8">
        <v>82</v>
      </c>
      <c r="R69" s="8">
        <v>68</v>
      </c>
      <c r="S69" s="8">
        <v>47</v>
      </c>
      <c r="T69" s="8">
        <v>38</v>
      </c>
      <c r="U69" s="8">
        <v>42</v>
      </c>
      <c r="V69" s="39">
        <f t="shared" si="6"/>
        <v>-59</v>
      </c>
      <c r="W69" s="17">
        <f t="shared" si="3"/>
        <v>-0.58415841584158412</v>
      </c>
      <c r="X69" s="8"/>
      <c r="Y69" s="8"/>
      <c r="Z69" s="8"/>
      <c r="AA69" s="8"/>
      <c r="AB69" s="8"/>
      <c r="AC69" s="8"/>
      <c r="AD69" s="8"/>
      <c r="AE69" s="8"/>
      <c r="AF69" s="8"/>
      <c r="AG69" s="6">
        <v>20</v>
      </c>
      <c r="AH69" s="6">
        <v>24</v>
      </c>
      <c r="AI69" s="6">
        <v>13</v>
      </c>
      <c r="AK69" s="6">
        <v>8</v>
      </c>
      <c r="AL69" s="6">
        <v>17</v>
      </c>
      <c r="AM69" s="6">
        <v>16</v>
      </c>
      <c r="AN69" s="6">
        <v>13</v>
      </c>
      <c r="AO69" s="8">
        <f>SUM(AM69:AN69)</f>
        <v>29</v>
      </c>
      <c r="AP69" s="6">
        <v>22</v>
      </c>
      <c r="AT69" s="6">
        <v>20</v>
      </c>
      <c r="AV69" s="6">
        <v>12</v>
      </c>
      <c r="AW69" s="6">
        <v>12</v>
      </c>
      <c r="AX69" s="6">
        <v>13</v>
      </c>
      <c r="AY69" s="6">
        <v>3</v>
      </c>
      <c r="AZ69" s="6">
        <v>9</v>
      </c>
      <c r="BA69" s="6">
        <v>12</v>
      </c>
      <c r="BB69" s="6">
        <v>29</v>
      </c>
      <c r="BC69" s="6">
        <v>1</v>
      </c>
      <c r="BD69" s="6">
        <v>1</v>
      </c>
      <c r="BE69" s="8">
        <f t="shared" si="1"/>
        <v>2</v>
      </c>
      <c r="BF69" s="8">
        <v>31</v>
      </c>
      <c r="BG69" s="8"/>
      <c r="BH69" s="8"/>
      <c r="BI69" s="8"/>
      <c r="BJ69" s="39">
        <f t="shared" si="7"/>
        <v>7</v>
      </c>
      <c r="BK69" s="8">
        <f>BJ69/AH69</f>
        <v>0.29166666666666669</v>
      </c>
      <c r="BL69" s="6">
        <v>1</v>
      </c>
      <c r="BM69" s="6">
        <v>2</v>
      </c>
      <c r="BN69" s="6">
        <v>2.5</v>
      </c>
      <c r="BO69" s="6">
        <v>2</v>
      </c>
      <c r="BP69" s="6">
        <v>2</v>
      </c>
      <c r="BQ69" s="6">
        <v>2</v>
      </c>
      <c r="BR69" s="6">
        <v>2</v>
      </c>
      <c r="BS69" s="6">
        <v>2</v>
      </c>
      <c r="BT69" s="6">
        <v>3</v>
      </c>
      <c r="BU69" s="6">
        <v>3</v>
      </c>
      <c r="BV69" s="6">
        <v>1</v>
      </c>
      <c r="BW69" s="6">
        <v>2</v>
      </c>
      <c r="BX69" s="6">
        <v>1</v>
      </c>
      <c r="BY69" s="6">
        <v>1</v>
      </c>
      <c r="BZ69" s="6">
        <v>1</v>
      </c>
      <c r="CA69" s="6">
        <v>1</v>
      </c>
      <c r="CB69" s="6">
        <v>1</v>
      </c>
    </row>
    <row r="70" spans="1:80" s="37" customFormat="1" x14ac:dyDescent="0.2">
      <c r="A70" s="37" t="s">
        <v>225</v>
      </c>
      <c r="B70" s="37" t="s">
        <v>230</v>
      </c>
      <c r="C70" s="37" t="s">
        <v>16</v>
      </c>
      <c r="D70" s="37" t="s">
        <v>182</v>
      </c>
      <c r="E70" s="38">
        <v>105</v>
      </c>
      <c r="F70" s="38">
        <v>124</v>
      </c>
      <c r="G70" s="38">
        <v>127</v>
      </c>
      <c r="H70" s="37">
        <v>139</v>
      </c>
      <c r="I70" s="37">
        <v>138</v>
      </c>
      <c r="J70" s="37">
        <v>150</v>
      </c>
      <c r="K70" s="37">
        <v>109</v>
      </c>
      <c r="L70" s="37">
        <v>115</v>
      </c>
      <c r="M70" s="37">
        <v>129</v>
      </c>
      <c r="N70" s="39">
        <v>126</v>
      </c>
      <c r="O70" s="39">
        <v>173</v>
      </c>
      <c r="P70" s="39">
        <v>153</v>
      </c>
      <c r="Q70" s="39">
        <v>132</v>
      </c>
      <c r="R70" s="39">
        <v>121</v>
      </c>
      <c r="S70" s="39">
        <v>106</v>
      </c>
      <c r="T70" s="39">
        <v>110</v>
      </c>
      <c r="U70" s="39">
        <v>92</v>
      </c>
      <c r="V70" s="39">
        <f t="shared" si="6"/>
        <v>-13</v>
      </c>
      <c r="W70" s="42">
        <f t="shared" si="3"/>
        <v>-0.12380952380952381</v>
      </c>
      <c r="X70" s="39"/>
      <c r="Y70" s="39"/>
      <c r="Z70" s="39"/>
      <c r="AA70" s="39"/>
      <c r="AB70" s="39"/>
      <c r="AC70" s="39"/>
      <c r="AD70" s="39"/>
      <c r="AE70" s="39"/>
      <c r="AF70" s="39"/>
      <c r="AG70" s="37">
        <v>14</v>
      </c>
      <c r="AH70" s="37">
        <v>33</v>
      </c>
      <c r="AI70" s="37">
        <v>8</v>
      </c>
      <c r="AK70" s="37">
        <v>10</v>
      </c>
      <c r="AL70" s="37">
        <v>25</v>
      </c>
      <c r="AM70" s="37">
        <v>8</v>
      </c>
      <c r="AN70" s="37">
        <v>7</v>
      </c>
      <c r="AP70" s="37">
        <v>18</v>
      </c>
      <c r="AT70" s="37">
        <v>31</v>
      </c>
      <c r="AU70" s="37">
        <v>1</v>
      </c>
      <c r="AV70" s="37">
        <v>26</v>
      </c>
      <c r="AW70" s="37">
        <v>27</v>
      </c>
      <c r="AX70" s="37">
        <v>38</v>
      </c>
      <c r="BB70" s="37">
        <v>25</v>
      </c>
      <c r="BE70" s="39">
        <f t="shared" si="1"/>
        <v>0</v>
      </c>
      <c r="BF70" s="39">
        <v>5</v>
      </c>
      <c r="BG70" s="39"/>
      <c r="BH70" s="39"/>
      <c r="BI70" s="39"/>
      <c r="BJ70" s="39">
        <f t="shared" si="7"/>
        <v>-28</v>
      </c>
      <c r="BL70" s="37">
        <v>1</v>
      </c>
      <c r="BM70" s="37">
        <v>1</v>
      </c>
      <c r="BN70" s="37">
        <v>1</v>
      </c>
      <c r="BO70" s="37">
        <v>1</v>
      </c>
      <c r="BP70" s="37">
        <v>1</v>
      </c>
      <c r="BQ70" s="37">
        <v>1</v>
      </c>
      <c r="BR70" s="37">
        <v>4</v>
      </c>
      <c r="BS70" s="37">
        <v>2</v>
      </c>
      <c r="BT70" s="37">
        <v>3</v>
      </c>
      <c r="BU70" s="37">
        <v>3</v>
      </c>
      <c r="BV70" s="37">
        <v>1</v>
      </c>
      <c r="BW70" s="37">
        <v>1</v>
      </c>
      <c r="BX70" s="37">
        <v>2</v>
      </c>
      <c r="BY70" s="37">
        <v>2</v>
      </c>
      <c r="BZ70" s="37">
        <v>2</v>
      </c>
      <c r="CA70" s="37">
        <v>1</v>
      </c>
      <c r="CB70" s="37">
        <v>1</v>
      </c>
    </row>
    <row r="71" spans="1:80" s="10" customFormat="1" x14ac:dyDescent="0.2">
      <c r="A71" s="6" t="s">
        <v>225</v>
      </c>
      <c r="B71" s="10" t="s">
        <v>17</v>
      </c>
      <c r="C71" s="10" t="s">
        <v>18</v>
      </c>
      <c r="D71" s="10" t="s">
        <v>182</v>
      </c>
      <c r="E71" s="20">
        <v>30</v>
      </c>
      <c r="F71" s="20">
        <v>19</v>
      </c>
      <c r="G71" s="10">
        <v>16</v>
      </c>
      <c r="K71" s="10">
        <v>18</v>
      </c>
      <c r="L71" s="10">
        <v>20</v>
      </c>
      <c r="M71" s="10">
        <v>21</v>
      </c>
      <c r="N71" s="11">
        <v>21</v>
      </c>
      <c r="O71" s="11">
        <v>32</v>
      </c>
      <c r="P71" s="11">
        <v>30</v>
      </c>
      <c r="Q71" s="11">
        <v>24</v>
      </c>
      <c r="R71" s="11">
        <v>19</v>
      </c>
      <c r="S71" s="11">
        <v>17</v>
      </c>
      <c r="T71" s="11">
        <v>15</v>
      </c>
      <c r="U71" s="11">
        <v>17</v>
      </c>
      <c r="V71" s="39">
        <f t="shared" si="6"/>
        <v>-13</v>
      </c>
      <c r="W71" s="17">
        <f t="shared" si="3"/>
        <v>-0.43333333333333335</v>
      </c>
      <c r="X71" s="11"/>
      <c r="Y71" s="11"/>
      <c r="Z71" s="11"/>
      <c r="AA71" s="11"/>
      <c r="AB71" s="11"/>
      <c r="AC71" s="11"/>
      <c r="AD71" s="11"/>
      <c r="AE71" s="11"/>
      <c r="AF71" s="11"/>
      <c r="AG71" s="10">
        <v>3</v>
      </c>
      <c r="AH71" s="10">
        <v>6</v>
      </c>
      <c r="AK71" s="10">
        <v>1</v>
      </c>
      <c r="AL71" s="10">
        <v>1</v>
      </c>
      <c r="AM71" s="10">
        <v>1</v>
      </c>
      <c r="AP71" s="10">
        <v>2</v>
      </c>
      <c r="AQ71" s="10">
        <v>1</v>
      </c>
      <c r="AR71" s="10">
        <v>2</v>
      </c>
      <c r="AS71" s="10">
        <v>3</v>
      </c>
      <c r="AT71" s="10">
        <v>5</v>
      </c>
      <c r="AU71" s="10">
        <v>1</v>
      </c>
      <c r="AV71" s="10">
        <v>4</v>
      </c>
      <c r="AW71" s="10">
        <v>5</v>
      </c>
      <c r="AX71" s="10">
        <v>10</v>
      </c>
      <c r="AZ71" s="10">
        <v>3</v>
      </c>
      <c r="BA71" s="10">
        <v>3</v>
      </c>
      <c r="BB71" s="10">
        <v>3</v>
      </c>
      <c r="BD71" s="10">
        <v>5</v>
      </c>
      <c r="BE71" s="8">
        <f t="shared" ref="BE71:BE85" si="8">BD71+BC71</f>
        <v>5</v>
      </c>
      <c r="BF71" s="8">
        <v>6</v>
      </c>
      <c r="BG71" s="8"/>
      <c r="BH71" s="8"/>
      <c r="BI71" s="8"/>
      <c r="BJ71" s="39">
        <f t="shared" si="7"/>
        <v>0</v>
      </c>
    </row>
    <row r="72" spans="1:80" s="10" customFormat="1" x14ac:dyDescent="0.2">
      <c r="A72" s="6" t="s">
        <v>225</v>
      </c>
      <c r="B72" s="10" t="s">
        <v>19</v>
      </c>
      <c r="C72" s="10" t="s">
        <v>215</v>
      </c>
      <c r="D72" s="10" t="s">
        <v>182</v>
      </c>
      <c r="E72" s="20">
        <v>8</v>
      </c>
      <c r="F72" s="20">
        <v>33</v>
      </c>
      <c r="G72" s="10">
        <v>31</v>
      </c>
      <c r="K72" s="10">
        <v>2</v>
      </c>
      <c r="L72" s="10">
        <v>1</v>
      </c>
      <c r="M72" s="10">
        <v>1</v>
      </c>
      <c r="N72" s="11">
        <v>1</v>
      </c>
      <c r="O72" s="11">
        <v>35</v>
      </c>
      <c r="P72" s="11">
        <v>32</v>
      </c>
      <c r="Q72" s="11">
        <v>32</v>
      </c>
      <c r="R72" s="11">
        <v>29</v>
      </c>
      <c r="S72" s="11">
        <v>20</v>
      </c>
      <c r="T72" s="11">
        <v>15</v>
      </c>
      <c r="U72" s="11">
        <v>13</v>
      </c>
      <c r="V72" s="39">
        <f t="shared" si="6"/>
        <v>5</v>
      </c>
      <c r="W72" s="17">
        <f t="shared" si="3"/>
        <v>0.625</v>
      </c>
      <c r="X72" s="11"/>
      <c r="Y72" s="11"/>
      <c r="Z72" s="11"/>
      <c r="AA72" s="11"/>
      <c r="AB72" s="11"/>
      <c r="AC72" s="11"/>
      <c r="AD72" s="11"/>
      <c r="AE72" s="11"/>
      <c r="AF72" s="11"/>
      <c r="AG72" s="10">
        <v>1</v>
      </c>
      <c r="AH72" s="10">
        <v>5</v>
      </c>
      <c r="AK72" s="10">
        <v>2</v>
      </c>
      <c r="AL72" s="10">
        <v>4</v>
      </c>
      <c r="AM72" s="10">
        <v>1</v>
      </c>
      <c r="AN72" s="10">
        <v>1</v>
      </c>
      <c r="AP72" s="10">
        <v>3</v>
      </c>
      <c r="AT72" s="10">
        <v>1</v>
      </c>
      <c r="AV72" s="10">
        <v>6</v>
      </c>
      <c r="AW72" s="10">
        <v>6</v>
      </c>
      <c r="AX72" s="10">
        <v>5</v>
      </c>
      <c r="AZ72" s="10">
        <v>4</v>
      </c>
      <c r="BA72" s="10">
        <v>4</v>
      </c>
      <c r="BB72" s="10">
        <v>13</v>
      </c>
      <c r="BD72" s="10">
        <v>4</v>
      </c>
      <c r="BE72" s="8">
        <f t="shared" si="8"/>
        <v>4</v>
      </c>
      <c r="BF72" s="8">
        <v>7</v>
      </c>
      <c r="BG72" s="8"/>
      <c r="BH72" s="8"/>
      <c r="BI72" s="8"/>
      <c r="BJ72" s="39">
        <f t="shared" si="7"/>
        <v>2</v>
      </c>
    </row>
    <row r="73" spans="1:80" s="10" customFormat="1" x14ac:dyDescent="0.2">
      <c r="A73" s="6" t="s">
        <v>225</v>
      </c>
      <c r="B73" s="10" t="s">
        <v>20</v>
      </c>
      <c r="C73" s="10" t="s">
        <v>21</v>
      </c>
      <c r="D73" s="10" t="s">
        <v>182</v>
      </c>
      <c r="E73" s="20">
        <v>16</v>
      </c>
      <c r="F73" s="20">
        <v>15</v>
      </c>
      <c r="G73" s="10">
        <v>16</v>
      </c>
      <c r="K73" s="10">
        <v>15</v>
      </c>
      <c r="L73" s="10">
        <v>13</v>
      </c>
      <c r="M73" s="10">
        <v>25</v>
      </c>
      <c r="N73" s="11">
        <v>24</v>
      </c>
      <c r="O73" s="11">
        <v>30</v>
      </c>
      <c r="P73" s="11">
        <v>26</v>
      </c>
      <c r="Q73" s="11">
        <v>19</v>
      </c>
      <c r="R73" s="11">
        <v>22</v>
      </c>
      <c r="S73" s="11">
        <v>21</v>
      </c>
      <c r="T73" s="11">
        <v>24</v>
      </c>
      <c r="U73" s="11">
        <v>15</v>
      </c>
      <c r="V73" s="39">
        <f t="shared" si="6"/>
        <v>-1</v>
      </c>
      <c r="W73" s="17">
        <f t="shared" si="3"/>
        <v>-6.25E-2</v>
      </c>
      <c r="X73" s="11"/>
      <c r="Y73" s="11"/>
      <c r="Z73" s="11"/>
      <c r="AA73" s="11"/>
      <c r="AB73" s="11"/>
      <c r="AC73" s="11"/>
      <c r="AD73" s="11"/>
      <c r="AE73" s="11"/>
      <c r="AF73" s="11"/>
      <c r="AG73" s="10">
        <v>2</v>
      </c>
      <c r="AH73" s="10">
        <v>3</v>
      </c>
      <c r="AK73" s="10">
        <v>1</v>
      </c>
      <c r="AL73" s="10">
        <v>4</v>
      </c>
      <c r="AM73" s="10">
        <v>1</v>
      </c>
      <c r="AN73" s="10">
        <v>1</v>
      </c>
      <c r="AP73" s="10">
        <v>1</v>
      </c>
      <c r="AT73" s="10">
        <v>5</v>
      </c>
      <c r="AV73" s="10">
        <v>1</v>
      </c>
      <c r="AW73" s="10">
        <v>1</v>
      </c>
      <c r="AX73" s="10">
        <v>6</v>
      </c>
      <c r="AY73" s="10">
        <v>1</v>
      </c>
      <c r="AZ73" s="10">
        <v>2</v>
      </c>
      <c r="BA73" s="10">
        <v>3</v>
      </c>
      <c r="BB73" s="10">
        <v>3</v>
      </c>
      <c r="BD73" s="10">
        <v>3</v>
      </c>
      <c r="BE73" s="8">
        <f t="shared" si="8"/>
        <v>3</v>
      </c>
      <c r="BF73" s="8">
        <v>2</v>
      </c>
      <c r="BG73" s="8"/>
      <c r="BH73" s="8"/>
      <c r="BI73" s="8"/>
      <c r="BJ73" s="39">
        <f t="shared" si="7"/>
        <v>-1</v>
      </c>
    </row>
    <row r="74" spans="1:80" s="10" customFormat="1" x14ac:dyDescent="0.2">
      <c r="A74" s="6" t="s">
        <v>225</v>
      </c>
      <c r="B74" s="10" t="s">
        <v>22</v>
      </c>
      <c r="C74" s="10" t="s">
        <v>23</v>
      </c>
      <c r="D74" s="10" t="s">
        <v>182</v>
      </c>
      <c r="E74" s="20">
        <v>18</v>
      </c>
      <c r="F74" s="20">
        <v>33</v>
      </c>
      <c r="G74" s="10">
        <v>34</v>
      </c>
      <c r="K74" s="10">
        <v>37</v>
      </c>
      <c r="L74" s="10">
        <v>33</v>
      </c>
      <c r="M74" s="10">
        <v>40</v>
      </c>
      <c r="N74" s="11">
        <v>35</v>
      </c>
      <c r="O74" s="11">
        <v>35</v>
      </c>
      <c r="P74" s="11">
        <v>27</v>
      </c>
      <c r="Q74" s="11">
        <v>22</v>
      </c>
      <c r="R74" s="11">
        <v>23</v>
      </c>
      <c r="S74" s="11">
        <v>20</v>
      </c>
      <c r="T74" s="11">
        <v>24</v>
      </c>
      <c r="U74" s="11">
        <v>21</v>
      </c>
      <c r="V74" s="39">
        <f t="shared" si="6"/>
        <v>3</v>
      </c>
      <c r="W74" s="17">
        <f t="shared" si="3"/>
        <v>0.16666666666666666</v>
      </c>
      <c r="X74" s="11"/>
      <c r="Y74" s="11"/>
      <c r="Z74" s="11"/>
      <c r="AA74" s="11"/>
      <c r="AB74" s="11"/>
      <c r="AC74" s="11"/>
      <c r="AD74" s="11"/>
      <c r="AE74" s="11"/>
      <c r="AF74" s="11"/>
      <c r="AG74" s="10">
        <v>5</v>
      </c>
      <c r="AH74" s="10">
        <v>11</v>
      </c>
      <c r="AI74" s="10">
        <v>2</v>
      </c>
      <c r="AK74" s="10">
        <v>5</v>
      </c>
      <c r="AL74" s="10">
        <v>6</v>
      </c>
      <c r="AM74" s="10">
        <v>4</v>
      </c>
      <c r="AN74" s="10">
        <v>4</v>
      </c>
      <c r="AP74" s="10">
        <v>5</v>
      </c>
      <c r="AR74" s="10">
        <v>8</v>
      </c>
      <c r="AS74" s="10">
        <v>8</v>
      </c>
      <c r="AT74" s="10">
        <v>8</v>
      </c>
      <c r="AV74" s="10">
        <v>6</v>
      </c>
      <c r="AW74" s="10">
        <v>6</v>
      </c>
      <c r="AX74" s="10">
        <v>8</v>
      </c>
      <c r="AY74" s="10">
        <v>1</v>
      </c>
      <c r="AZ74" s="10">
        <v>6</v>
      </c>
      <c r="BA74" s="10">
        <v>7</v>
      </c>
      <c r="BB74" s="10">
        <v>5</v>
      </c>
      <c r="BD74" s="10">
        <v>6</v>
      </c>
      <c r="BE74" s="8">
        <f t="shared" si="8"/>
        <v>6</v>
      </c>
      <c r="BF74" s="8"/>
      <c r="BG74" s="8"/>
      <c r="BH74" s="8"/>
      <c r="BI74" s="8"/>
      <c r="BJ74" s="39">
        <f t="shared" si="7"/>
        <v>-11</v>
      </c>
    </row>
    <row r="75" spans="1:80" s="10" customFormat="1" x14ac:dyDescent="0.2">
      <c r="A75" s="6" t="s">
        <v>225</v>
      </c>
      <c r="B75" s="10" t="s">
        <v>24</v>
      </c>
      <c r="C75" s="10" t="s">
        <v>25</v>
      </c>
      <c r="D75" s="10" t="s">
        <v>182</v>
      </c>
      <c r="E75" s="20">
        <v>13</v>
      </c>
      <c r="F75" s="20">
        <v>1</v>
      </c>
      <c r="G75" s="10">
        <v>1</v>
      </c>
      <c r="K75" s="10">
        <v>0</v>
      </c>
      <c r="L75" s="10">
        <v>0</v>
      </c>
      <c r="M75" s="10">
        <v>0</v>
      </c>
      <c r="N75" s="11"/>
      <c r="O75" s="11"/>
      <c r="P75" s="11"/>
      <c r="Q75" s="11"/>
      <c r="R75" s="11"/>
      <c r="S75" s="11"/>
      <c r="T75" s="11"/>
      <c r="U75" s="11"/>
      <c r="V75" s="39">
        <f t="shared" si="6"/>
        <v>-13</v>
      </c>
      <c r="W75" s="17">
        <f t="shared" ref="W75:W77" si="9">V75/E75</f>
        <v>-1</v>
      </c>
      <c r="X75" s="11"/>
      <c r="Y75" s="11"/>
      <c r="Z75" s="11"/>
      <c r="AA75" s="11"/>
      <c r="AB75" s="11"/>
      <c r="AC75" s="11"/>
      <c r="AD75" s="11"/>
      <c r="AE75" s="11"/>
      <c r="AF75" s="11"/>
      <c r="AG75" s="10">
        <v>1</v>
      </c>
      <c r="AH75" s="10">
        <v>1</v>
      </c>
      <c r="BE75" s="8">
        <f t="shared" si="8"/>
        <v>0</v>
      </c>
      <c r="BF75" s="8">
        <v>9</v>
      </c>
      <c r="BG75" s="8"/>
      <c r="BH75" s="8"/>
      <c r="BI75" s="8"/>
      <c r="BJ75" s="39">
        <f t="shared" si="7"/>
        <v>8</v>
      </c>
    </row>
    <row r="76" spans="1:80" s="10" customFormat="1" x14ac:dyDescent="0.2">
      <c r="A76" s="6" t="s">
        <v>225</v>
      </c>
      <c r="B76" s="10" t="s">
        <v>26</v>
      </c>
      <c r="C76" s="10" t="s">
        <v>27</v>
      </c>
      <c r="D76" s="10" t="s">
        <v>182</v>
      </c>
      <c r="E76" s="20">
        <v>20</v>
      </c>
      <c r="F76" s="20">
        <v>23</v>
      </c>
      <c r="G76" s="10">
        <v>29</v>
      </c>
      <c r="K76" s="10">
        <v>37</v>
      </c>
      <c r="L76" s="10">
        <v>48</v>
      </c>
      <c r="M76" s="10">
        <v>42</v>
      </c>
      <c r="N76" s="11">
        <v>45</v>
      </c>
      <c r="O76" s="11">
        <v>41</v>
      </c>
      <c r="P76" s="11">
        <v>38</v>
      </c>
      <c r="Q76" s="11">
        <v>35</v>
      </c>
      <c r="R76" s="11">
        <v>28</v>
      </c>
      <c r="S76" s="11">
        <v>28</v>
      </c>
      <c r="T76" s="11">
        <v>32</v>
      </c>
      <c r="U76" s="11">
        <v>26</v>
      </c>
      <c r="V76" s="39">
        <f t="shared" si="6"/>
        <v>6</v>
      </c>
      <c r="W76" s="17">
        <f t="shared" si="9"/>
        <v>0.3</v>
      </c>
      <c r="X76" s="11"/>
      <c r="Y76" s="11"/>
      <c r="Z76" s="11"/>
      <c r="AA76" s="11"/>
      <c r="AB76" s="11"/>
      <c r="AC76" s="11"/>
      <c r="AD76" s="11"/>
      <c r="AE76" s="11"/>
      <c r="AF76" s="11"/>
      <c r="AG76" s="10">
        <v>2</v>
      </c>
      <c r="AH76" s="10">
        <v>7</v>
      </c>
      <c r="AI76" s="10">
        <v>6</v>
      </c>
      <c r="AK76" s="10">
        <v>1</v>
      </c>
      <c r="AL76" s="10">
        <v>10</v>
      </c>
      <c r="AM76" s="10">
        <v>1</v>
      </c>
      <c r="AN76" s="10">
        <v>1</v>
      </c>
      <c r="AP76" s="10">
        <v>6</v>
      </c>
      <c r="AQ76" s="10">
        <v>2</v>
      </c>
      <c r="AR76" s="10">
        <v>4</v>
      </c>
      <c r="AS76" s="10">
        <v>6</v>
      </c>
      <c r="AT76" s="10">
        <v>12</v>
      </c>
      <c r="AV76" s="10">
        <v>9</v>
      </c>
      <c r="AW76" s="10">
        <v>9</v>
      </c>
      <c r="AX76" s="10">
        <v>9</v>
      </c>
      <c r="AY76" s="10">
        <v>1</v>
      </c>
      <c r="AZ76" s="10">
        <v>9</v>
      </c>
      <c r="BA76" s="10">
        <v>10</v>
      </c>
      <c r="BB76" s="10">
        <v>1</v>
      </c>
      <c r="BC76" s="10">
        <v>1</v>
      </c>
      <c r="BD76" s="10">
        <v>6</v>
      </c>
      <c r="BE76" s="8">
        <f t="shared" si="8"/>
        <v>7</v>
      </c>
      <c r="BF76" s="8"/>
      <c r="BG76" s="8"/>
      <c r="BH76" s="8"/>
      <c r="BI76" s="8"/>
      <c r="BJ76" s="39">
        <f t="shared" si="7"/>
        <v>-7</v>
      </c>
    </row>
    <row r="77" spans="1:80" s="37" customFormat="1" x14ac:dyDescent="0.2">
      <c r="A77" s="37" t="s">
        <v>28</v>
      </c>
      <c r="B77" s="37" t="s">
        <v>29</v>
      </c>
      <c r="C77" s="37" t="s">
        <v>30</v>
      </c>
      <c r="D77" s="37" t="s">
        <v>222</v>
      </c>
      <c r="E77" s="38">
        <v>30</v>
      </c>
      <c r="F77" s="38">
        <v>31</v>
      </c>
      <c r="G77" s="37">
        <v>41</v>
      </c>
      <c r="H77" s="37">
        <v>59</v>
      </c>
      <c r="I77" s="37">
        <v>77</v>
      </c>
      <c r="J77" s="37">
        <v>90</v>
      </c>
      <c r="K77" s="37">
        <v>115</v>
      </c>
      <c r="L77" s="37">
        <v>170</v>
      </c>
      <c r="M77" s="37">
        <v>205</v>
      </c>
      <c r="N77" s="39">
        <v>221</v>
      </c>
      <c r="O77" s="39">
        <v>250</v>
      </c>
      <c r="P77" s="39">
        <v>220</v>
      </c>
      <c r="Q77" s="39">
        <v>223</v>
      </c>
      <c r="R77" s="39">
        <v>186</v>
      </c>
      <c r="S77" s="39">
        <v>156</v>
      </c>
      <c r="T77" s="39">
        <v>113</v>
      </c>
      <c r="U77" s="39">
        <v>103</v>
      </c>
      <c r="V77" s="39">
        <f t="shared" si="6"/>
        <v>73</v>
      </c>
      <c r="W77" s="42">
        <f t="shared" si="9"/>
        <v>2.4333333333333331</v>
      </c>
      <c r="X77" s="39"/>
      <c r="Y77" s="39"/>
      <c r="Z77" s="39"/>
      <c r="AA77" s="39"/>
      <c r="AB77" s="39"/>
      <c r="AC77" s="39"/>
      <c r="AD77" s="39"/>
      <c r="AE77" s="39"/>
      <c r="AF77" s="39"/>
      <c r="AG77" s="37">
        <v>2</v>
      </c>
      <c r="AH77" s="37">
        <v>1</v>
      </c>
      <c r="AJ77" s="37">
        <v>10</v>
      </c>
      <c r="AL77" s="37">
        <v>5</v>
      </c>
      <c r="AM77" s="37">
        <v>13</v>
      </c>
      <c r="AN77" s="37">
        <v>13</v>
      </c>
      <c r="AP77" s="37">
        <v>14</v>
      </c>
      <c r="AR77" s="37">
        <v>30</v>
      </c>
      <c r="AS77" s="37">
        <v>30</v>
      </c>
      <c r="AT77" s="37">
        <v>24</v>
      </c>
      <c r="AU77" s="37">
        <v>3</v>
      </c>
      <c r="AV77" s="37">
        <v>20</v>
      </c>
      <c r="AW77" s="37">
        <v>23</v>
      </c>
      <c r="AX77" s="37">
        <v>30</v>
      </c>
      <c r="AY77" s="37">
        <v>2</v>
      </c>
      <c r="AZ77" s="37">
        <v>33</v>
      </c>
      <c r="BA77" s="37">
        <v>35</v>
      </c>
      <c r="BB77" s="37">
        <v>47</v>
      </c>
      <c r="BE77" s="39">
        <f t="shared" si="8"/>
        <v>0</v>
      </c>
      <c r="BF77" s="39"/>
      <c r="BG77" s="39"/>
      <c r="BH77" s="39"/>
      <c r="BI77" s="39"/>
      <c r="BJ77" s="39">
        <f t="shared" si="7"/>
        <v>-1</v>
      </c>
      <c r="BL77" s="37">
        <v>3</v>
      </c>
      <c r="BM77" s="37">
        <v>2</v>
      </c>
      <c r="BN77" s="37">
        <v>2</v>
      </c>
      <c r="BO77" s="37">
        <v>2</v>
      </c>
      <c r="BP77" s="37">
        <v>5</v>
      </c>
      <c r="BQ77" s="37">
        <v>7</v>
      </c>
      <c r="BR77" s="37">
        <v>10</v>
      </c>
      <c r="BS77" s="37">
        <v>10</v>
      </c>
      <c r="BT77" s="37">
        <v>10</v>
      </c>
      <c r="BU77" s="37">
        <v>9</v>
      </c>
      <c r="BW77" s="37">
        <v>8</v>
      </c>
      <c r="BX77" s="37">
        <v>9</v>
      </c>
      <c r="BY77" s="37">
        <v>9</v>
      </c>
      <c r="CA77" s="37">
        <v>5</v>
      </c>
      <c r="CB77" s="37">
        <v>5</v>
      </c>
    </row>
    <row r="78" spans="1:80" x14ac:dyDescent="0.2">
      <c r="A78" s="6" t="s">
        <v>28</v>
      </c>
      <c r="B78" s="6" t="s">
        <v>31</v>
      </c>
      <c r="C78" s="6" t="s">
        <v>244</v>
      </c>
      <c r="D78" s="6" t="s">
        <v>222</v>
      </c>
      <c r="E78" s="9"/>
      <c r="F78" s="9"/>
      <c r="M78" s="6">
        <v>28</v>
      </c>
      <c r="N78" s="6">
        <v>17</v>
      </c>
      <c r="O78" s="6">
        <v>30</v>
      </c>
      <c r="P78" s="6">
        <v>10</v>
      </c>
      <c r="Q78" s="6">
        <v>6</v>
      </c>
      <c r="R78" s="6">
        <v>2</v>
      </c>
      <c r="S78" s="6">
        <v>3</v>
      </c>
      <c r="T78" s="6">
        <v>2</v>
      </c>
      <c r="U78" s="6">
        <v>4</v>
      </c>
      <c r="V78" s="39">
        <f t="shared" si="6"/>
        <v>4</v>
      </c>
      <c r="W78" s="17"/>
      <c r="BE78" s="8"/>
      <c r="BF78" s="8"/>
      <c r="BG78" s="8"/>
      <c r="BH78" s="8"/>
      <c r="BI78" s="8"/>
      <c r="BJ78" s="39">
        <f t="shared" si="7"/>
        <v>0</v>
      </c>
    </row>
    <row r="79" spans="1:80" x14ac:dyDescent="0.2">
      <c r="A79" s="6" t="s">
        <v>28</v>
      </c>
      <c r="B79" s="6" t="s">
        <v>33</v>
      </c>
      <c r="C79" s="6" t="s">
        <v>34</v>
      </c>
      <c r="E79" s="9"/>
      <c r="F79" s="9"/>
      <c r="S79" s="6">
        <v>2</v>
      </c>
      <c r="U79" s="6">
        <v>1</v>
      </c>
      <c r="V79" s="39">
        <f t="shared" si="6"/>
        <v>1</v>
      </c>
      <c r="W79" s="17"/>
      <c r="BE79" s="8"/>
      <c r="BF79" s="8"/>
      <c r="BG79" s="8"/>
      <c r="BH79" s="8"/>
      <c r="BI79" s="8"/>
      <c r="BJ79" s="39">
        <f t="shared" si="7"/>
        <v>0</v>
      </c>
    </row>
    <row r="80" spans="1:80" x14ac:dyDescent="0.2">
      <c r="A80" s="6" t="s">
        <v>35</v>
      </c>
      <c r="B80" s="6" t="s">
        <v>35</v>
      </c>
      <c r="E80" s="9"/>
      <c r="F80" s="9"/>
      <c r="K80" s="6">
        <v>115</v>
      </c>
      <c r="L80" s="6">
        <v>170</v>
      </c>
      <c r="M80" s="6">
        <v>177</v>
      </c>
      <c r="N80" s="6">
        <v>196</v>
      </c>
      <c r="O80" s="6">
        <v>42</v>
      </c>
      <c r="P80" s="6">
        <v>5</v>
      </c>
      <c r="V80" s="39">
        <f t="shared" si="6"/>
        <v>0</v>
      </c>
      <c r="W80" s="17"/>
      <c r="AU80" s="6">
        <v>3</v>
      </c>
      <c r="BE80" s="8"/>
      <c r="BF80" s="8"/>
      <c r="BG80" s="8"/>
      <c r="BH80" s="8"/>
      <c r="BI80" s="8"/>
      <c r="BJ80" s="39">
        <f t="shared" si="7"/>
        <v>0</v>
      </c>
    </row>
    <row r="81" spans="1:80" x14ac:dyDescent="0.2">
      <c r="A81" s="6" t="s">
        <v>28</v>
      </c>
      <c r="B81" s="6" t="s">
        <v>36</v>
      </c>
      <c r="C81" s="6" t="s">
        <v>32</v>
      </c>
      <c r="E81" s="9"/>
      <c r="F81" s="9"/>
      <c r="N81" s="6">
        <v>1</v>
      </c>
      <c r="O81" s="6">
        <v>40</v>
      </c>
      <c r="P81" s="6">
        <v>32</v>
      </c>
      <c r="Q81" s="6">
        <v>29</v>
      </c>
      <c r="R81" s="6">
        <v>21</v>
      </c>
      <c r="S81" s="6">
        <v>10</v>
      </c>
      <c r="T81" s="6">
        <v>4</v>
      </c>
      <c r="U81" s="6">
        <v>5</v>
      </c>
      <c r="V81" s="39">
        <f t="shared" si="6"/>
        <v>5</v>
      </c>
      <c r="W81" s="17"/>
      <c r="AV81" s="6">
        <v>9</v>
      </c>
      <c r="AX81" s="6">
        <v>4</v>
      </c>
      <c r="AY81" s="6">
        <v>1</v>
      </c>
      <c r="AZ81" s="6">
        <v>7</v>
      </c>
      <c r="BA81" s="6">
        <v>8</v>
      </c>
      <c r="BB81" s="6">
        <v>7</v>
      </c>
      <c r="BC81" s="6">
        <v>1</v>
      </c>
      <c r="BD81" s="6">
        <v>3</v>
      </c>
      <c r="BE81" s="8">
        <f t="shared" si="8"/>
        <v>4</v>
      </c>
      <c r="BF81" s="8">
        <v>2</v>
      </c>
      <c r="BG81" s="8"/>
      <c r="BH81" s="8"/>
      <c r="BI81" s="8"/>
      <c r="BJ81" s="39">
        <f t="shared" si="7"/>
        <v>2</v>
      </c>
    </row>
    <row r="82" spans="1:80" s="8" customFormat="1" x14ac:dyDescent="0.2">
      <c r="A82" s="8" t="s">
        <v>135</v>
      </c>
      <c r="B82" s="8" t="s">
        <v>37</v>
      </c>
      <c r="C82" s="8" t="s">
        <v>38</v>
      </c>
      <c r="D82" s="8" t="s">
        <v>222</v>
      </c>
      <c r="E82" s="16">
        <v>0</v>
      </c>
      <c r="F82" s="9"/>
      <c r="O82" s="8">
        <v>50</v>
      </c>
      <c r="P82" s="8">
        <v>46</v>
      </c>
      <c r="Q82" s="8">
        <v>37</v>
      </c>
      <c r="R82" s="8">
        <v>28</v>
      </c>
      <c r="S82" s="8">
        <v>20</v>
      </c>
      <c r="T82" s="8">
        <v>18</v>
      </c>
      <c r="U82" s="8">
        <v>23</v>
      </c>
      <c r="V82" s="39">
        <f t="shared" si="6"/>
        <v>23</v>
      </c>
      <c r="W82" s="17"/>
      <c r="AG82" s="8">
        <v>0</v>
      </c>
      <c r="AH82" s="8">
        <v>0</v>
      </c>
      <c r="AJ82" s="8">
        <v>0</v>
      </c>
      <c r="AM82" s="8">
        <v>1</v>
      </c>
      <c r="AN82" s="8">
        <v>1</v>
      </c>
      <c r="AO82" s="8">
        <f>SUM(AM82:AN82)</f>
        <v>2</v>
      </c>
      <c r="AP82" s="8">
        <v>4</v>
      </c>
      <c r="AR82" s="8">
        <v>10</v>
      </c>
      <c r="AS82" s="8">
        <v>10</v>
      </c>
      <c r="AT82" s="8">
        <v>2</v>
      </c>
      <c r="AV82" s="8">
        <v>8</v>
      </c>
      <c r="AW82" s="8">
        <v>8</v>
      </c>
      <c r="AX82" s="8">
        <v>10</v>
      </c>
      <c r="AZ82" s="8">
        <v>7</v>
      </c>
      <c r="BA82" s="8">
        <v>7</v>
      </c>
      <c r="BB82" s="8">
        <v>8</v>
      </c>
      <c r="BD82" s="8">
        <v>5</v>
      </c>
      <c r="BE82" s="8">
        <f t="shared" si="8"/>
        <v>5</v>
      </c>
      <c r="BF82" s="8">
        <v>4</v>
      </c>
      <c r="BJ82" s="39">
        <f t="shared" si="7"/>
        <v>4</v>
      </c>
      <c r="BK82" s="8">
        <v>4</v>
      </c>
      <c r="BL82" s="6"/>
      <c r="BM82" s="6"/>
      <c r="BN82" s="6"/>
      <c r="BO82" s="6"/>
      <c r="BP82" s="6">
        <v>5</v>
      </c>
      <c r="BQ82" s="6">
        <v>7</v>
      </c>
      <c r="BR82" s="6">
        <v>10</v>
      </c>
      <c r="BS82" s="6">
        <v>10</v>
      </c>
      <c r="BT82" s="6">
        <v>10</v>
      </c>
      <c r="BU82" s="8">
        <v>10</v>
      </c>
      <c r="BV82" s="8">
        <v>9</v>
      </c>
    </row>
    <row r="83" spans="1:80" x14ac:dyDescent="0.2">
      <c r="A83" s="6" t="s">
        <v>28</v>
      </c>
      <c r="B83" s="6" t="s">
        <v>39</v>
      </c>
      <c r="E83" s="9"/>
      <c r="F83" s="9"/>
      <c r="O83" s="6">
        <v>76</v>
      </c>
      <c r="P83" s="6">
        <v>98</v>
      </c>
      <c r="Q83" s="6">
        <v>99</v>
      </c>
      <c r="R83" s="6">
        <v>88</v>
      </c>
      <c r="S83" s="6">
        <v>62</v>
      </c>
      <c r="T83" s="6">
        <v>42</v>
      </c>
      <c r="U83" s="6">
        <v>36</v>
      </c>
      <c r="V83" s="39">
        <f t="shared" si="6"/>
        <v>36</v>
      </c>
      <c r="W83" s="17"/>
      <c r="AV83" s="6">
        <v>7</v>
      </c>
      <c r="AX83" s="6">
        <v>14</v>
      </c>
      <c r="AY83" s="6">
        <v>1</v>
      </c>
      <c r="AZ83" s="6">
        <v>18</v>
      </c>
      <c r="BA83" s="6">
        <v>19</v>
      </c>
      <c r="BB83" s="6">
        <v>21</v>
      </c>
      <c r="BC83" s="6">
        <v>5</v>
      </c>
      <c r="BD83" s="6">
        <v>9</v>
      </c>
      <c r="BE83" s="8">
        <f t="shared" si="8"/>
        <v>14</v>
      </c>
      <c r="BF83" s="8">
        <v>4</v>
      </c>
      <c r="BG83" s="8"/>
      <c r="BH83" s="8"/>
      <c r="BI83" s="8"/>
      <c r="BJ83" s="39">
        <f t="shared" si="7"/>
        <v>4</v>
      </c>
    </row>
    <row r="84" spans="1:80" x14ac:dyDescent="0.2">
      <c r="A84" s="6" t="s">
        <v>28</v>
      </c>
      <c r="B84" s="6" t="s">
        <v>40</v>
      </c>
      <c r="N84" s="6">
        <v>7</v>
      </c>
      <c r="O84" s="6">
        <v>9</v>
      </c>
      <c r="P84" s="6">
        <v>20</v>
      </c>
      <c r="Q84" s="6">
        <v>23</v>
      </c>
      <c r="R84" s="6">
        <v>18</v>
      </c>
      <c r="S84" s="6">
        <v>20</v>
      </c>
      <c r="T84" s="6">
        <v>15</v>
      </c>
      <c r="U84" s="6">
        <v>12</v>
      </c>
      <c r="V84" s="39">
        <f t="shared" si="6"/>
        <v>12</v>
      </c>
      <c r="W84" s="17"/>
      <c r="AV84" s="6">
        <v>4</v>
      </c>
      <c r="AX84" s="6">
        <v>2</v>
      </c>
      <c r="AZ84" s="6">
        <v>1</v>
      </c>
      <c r="BA84" s="6">
        <v>1</v>
      </c>
      <c r="BB84" s="6">
        <v>1</v>
      </c>
      <c r="BC84" s="6">
        <v>1</v>
      </c>
      <c r="BD84" s="6">
        <v>5</v>
      </c>
      <c r="BE84" s="8">
        <f t="shared" si="8"/>
        <v>6</v>
      </c>
      <c r="BF84" s="8">
        <v>4</v>
      </c>
      <c r="BG84" s="8"/>
      <c r="BH84" s="8"/>
      <c r="BI84" s="8"/>
      <c r="BJ84" s="39">
        <f t="shared" si="7"/>
        <v>4</v>
      </c>
    </row>
    <row r="85" spans="1:80" x14ac:dyDescent="0.2">
      <c r="A85" s="6" t="s">
        <v>111</v>
      </c>
      <c r="B85" s="6" t="s">
        <v>41</v>
      </c>
      <c r="C85" s="6" t="s">
        <v>112</v>
      </c>
      <c r="D85" s="6" t="s">
        <v>42</v>
      </c>
      <c r="E85" s="9"/>
      <c r="F85" s="9"/>
      <c r="O85" s="6">
        <v>3</v>
      </c>
      <c r="P85" s="6">
        <v>9</v>
      </c>
      <c r="Q85" s="6">
        <v>29</v>
      </c>
      <c r="R85" s="6">
        <v>29</v>
      </c>
      <c r="S85" s="6">
        <v>39</v>
      </c>
      <c r="T85" s="6">
        <v>32</v>
      </c>
      <c r="U85" s="6">
        <v>22</v>
      </c>
      <c r="V85" s="39">
        <f t="shared" si="6"/>
        <v>22</v>
      </c>
      <c r="W85" s="17"/>
      <c r="BB85" s="6">
        <v>10</v>
      </c>
      <c r="BE85" s="8">
        <f t="shared" si="8"/>
        <v>0</v>
      </c>
      <c r="BF85" s="8">
        <v>11</v>
      </c>
      <c r="BG85" s="8"/>
      <c r="BH85" s="8"/>
      <c r="BI85" s="8"/>
      <c r="BJ85" s="39">
        <f t="shared" si="7"/>
        <v>11</v>
      </c>
    </row>
    <row r="86" spans="1:80" x14ac:dyDescent="0.2">
      <c r="A86" s="6" t="s">
        <v>28</v>
      </c>
      <c r="B86" s="6" t="s">
        <v>251</v>
      </c>
      <c r="C86" s="6" t="s">
        <v>254</v>
      </c>
      <c r="D86" s="6" t="s">
        <v>232</v>
      </c>
      <c r="E86" s="9"/>
      <c r="F86" s="9"/>
      <c r="V86" s="8"/>
      <c r="W86" s="17"/>
      <c r="BJ86" s="8"/>
    </row>
    <row r="87" spans="1:80" x14ac:dyDescent="0.2">
      <c r="A87" s="6" t="s">
        <v>28</v>
      </c>
      <c r="B87" s="6" t="s">
        <v>262</v>
      </c>
      <c r="C87" s="6" t="s">
        <v>260</v>
      </c>
      <c r="D87" s="6" t="s">
        <v>233</v>
      </c>
      <c r="E87" s="9"/>
      <c r="F87" s="9"/>
      <c r="V87" s="8"/>
      <c r="W87" s="17"/>
      <c r="BJ87" s="8"/>
      <c r="CB87" s="6">
        <v>1</v>
      </c>
    </row>
    <row r="88" spans="1:80" s="12" customFormat="1" x14ac:dyDescent="0.2">
      <c r="A88" s="6" t="s">
        <v>28</v>
      </c>
      <c r="B88" s="6" t="s">
        <v>263</v>
      </c>
      <c r="C88" s="6" t="s">
        <v>261</v>
      </c>
      <c r="E88" s="13"/>
      <c r="F88" s="13"/>
      <c r="V88" s="14"/>
      <c r="W88" s="15"/>
      <c r="BJ88" s="14"/>
      <c r="CB88" s="6">
        <v>1</v>
      </c>
    </row>
    <row r="89" spans="1:80" x14ac:dyDescent="0.2">
      <c r="A89" s="12"/>
      <c r="B89" s="12"/>
      <c r="C89" s="12"/>
      <c r="D89" s="12"/>
      <c r="E89" s="9"/>
      <c r="F89" s="9"/>
      <c r="V89" s="8"/>
    </row>
    <row r="90" spans="1:80" x14ac:dyDescent="0.2">
      <c r="A90" s="12"/>
      <c r="B90" s="12"/>
      <c r="C90" s="12"/>
      <c r="D90" s="12"/>
      <c r="E90" s="9"/>
      <c r="F90" s="9"/>
      <c r="V90" s="8"/>
    </row>
    <row r="91" spans="1:80" x14ac:dyDescent="0.2">
      <c r="E91" s="9"/>
      <c r="F91" s="9"/>
      <c r="V91" s="8"/>
    </row>
    <row r="92" spans="1:80" x14ac:dyDescent="0.2">
      <c r="E92" s="9"/>
      <c r="F92" s="9"/>
      <c r="V92" s="8"/>
    </row>
    <row r="93" spans="1:80" x14ac:dyDescent="0.2">
      <c r="E93" s="9"/>
      <c r="F93" s="9"/>
      <c r="V93" s="8"/>
    </row>
    <row r="94" spans="1:80" x14ac:dyDescent="0.2">
      <c r="E94" s="9"/>
      <c r="F94" s="9"/>
      <c r="V94" s="8"/>
    </row>
    <row r="95" spans="1:80" x14ac:dyDescent="0.2">
      <c r="E95" s="9"/>
      <c r="F95" s="9"/>
      <c r="V95" s="8"/>
    </row>
    <row r="96" spans="1:80" x14ac:dyDescent="0.2">
      <c r="A96" s="6" t="s">
        <v>113</v>
      </c>
      <c r="E96" s="9"/>
      <c r="F96" s="9"/>
      <c r="V96" s="8"/>
    </row>
    <row r="97" spans="1:23" s="34" customFormat="1" x14ac:dyDescent="0.2">
      <c r="A97" s="34" t="s">
        <v>271</v>
      </c>
      <c r="E97" s="33"/>
      <c r="F97" s="33"/>
      <c r="V97" s="31"/>
      <c r="W97" s="36"/>
    </row>
    <row r="98" spans="1:23" s="37" customFormat="1" x14ac:dyDescent="0.2">
      <c r="A98" s="37" t="s">
        <v>278</v>
      </c>
      <c r="E98" s="38"/>
      <c r="F98" s="38"/>
      <c r="V98" s="39"/>
      <c r="W98" s="40"/>
    </row>
    <row r="99" spans="1:23" x14ac:dyDescent="0.2">
      <c r="E99" s="9"/>
      <c r="F99" s="9"/>
      <c r="V99" s="8"/>
    </row>
    <row r="100" spans="1:23" x14ac:dyDescent="0.2">
      <c r="E100" s="9"/>
      <c r="F100" s="9"/>
      <c r="V100" s="8"/>
    </row>
    <row r="101" spans="1:23" x14ac:dyDescent="0.2">
      <c r="A101" s="6" t="s">
        <v>114</v>
      </c>
      <c r="E101" s="9"/>
      <c r="F101" s="9"/>
      <c r="V101" s="8"/>
    </row>
    <row r="102" spans="1:23" x14ac:dyDescent="0.2">
      <c r="A102" s="6" t="s">
        <v>265</v>
      </c>
      <c r="E102" s="9"/>
      <c r="F102" s="9"/>
      <c r="V102" s="8"/>
    </row>
    <row r="103" spans="1:23" x14ac:dyDescent="0.2">
      <c r="A103" s="6" t="s">
        <v>115</v>
      </c>
      <c r="E103" s="9"/>
      <c r="F103" s="9"/>
      <c r="V103" s="8"/>
    </row>
    <row r="104" spans="1:23" x14ac:dyDescent="0.2">
      <c r="A104" s="6" t="s">
        <v>0</v>
      </c>
      <c r="E104" s="9"/>
      <c r="F104" s="9"/>
      <c r="V104" s="8"/>
    </row>
    <row r="105" spans="1:23" x14ac:dyDescent="0.2">
      <c r="A105" s="6" t="s">
        <v>1</v>
      </c>
      <c r="E105" s="9"/>
      <c r="F105" s="9"/>
      <c r="V105" s="8"/>
    </row>
    <row r="106" spans="1:23" x14ac:dyDescent="0.2">
      <c r="A106" s="6" t="s">
        <v>2</v>
      </c>
      <c r="E106" s="9"/>
      <c r="F106" s="9"/>
      <c r="V106" s="8"/>
    </row>
    <row r="107" spans="1:23" x14ac:dyDescent="0.2">
      <c r="A107" s="6" t="s">
        <v>3</v>
      </c>
      <c r="E107" s="9"/>
      <c r="F107" s="9"/>
      <c r="V107" s="8"/>
    </row>
    <row r="108" spans="1:23" x14ac:dyDescent="0.2">
      <c r="A108" s="6" t="s">
        <v>4</v>
      </c>
      <c r="E108" s="9"/>
      <c r="F108" s="9"/>
      <c r="V108" s="8"/>
    </row>
    <row r="109" spans="1:23" x14ac:dyDescent="0.2">
      <c r="A109" s="6" t="s">
        <v>266</v>
      </c>
      <c r="E109" s="9"/>
      <c r="F109" s="9"/>
      <c r="V109" s="8"/>
    </row>
    <row r="110" spans="1:23" x14ac:dyDescent="0.2">
      <c r="A110" s="6" t="s">
        <v>5</v>
      </c>
      <c r="E110" s="9"/>
      <c r="F110" s="9"/>
      <c r="V110" s="8"/>
    </row>
    <row r="111" spans="1:23" x14ac:dyDescent="0.2">
      <c r="A111" s="6" t="s">
        <v>6</v>
      </c>
      <c r="E111" s="9"/>
      <c r="F111" s="9"/>
      <c r="V111" s="8"/>
    </row>
    <row r="112" spans="1:23" x14ac:dyDescent="0.2">
      <c r="A112" s="6" t="s">
        <v>7</v>
      </c>
      <c r="E112" s="9"/>
      <c r="F112" s="9"/>
      <c r="V112" s="8"/>
    </row>
    <row r="113" spans="1:22" x14ac:dyDescent="0.2">
      <c r="A113" s="6" t="s">
        <v>8</v>
      </c>
      <c r="E113" s="9"/>
      <c r="F113" s="9"/>
      <c r="V113" s="8"/>
    </row>
    <row r="114" spans="1:22" x14ac:dyDescent="0.2">
      <c r="A114" s="6" t="s">
        <v>9</v>
      </c>
      <c r="E114" s="9"/>
      <c r="F114" s="9"/>
      <c r="V114" s="8"/>
    </row>
    <row r="115" spans="1:22" x14ac:dyDescent="0.2">
      <c r="A115" s="6" t="s">
        <v>267</v>
      </c>
      <c r="E115" s="9"/>
      <c r="F115" s="9"/>
      <c r="V115" s="8"/>
    </row>
    <row r="116" spans="1:22" x14ac:dyDescent="0.2">
      <c r="A116" s="6" t="s">
        <v>10</v>
      </c>
      <c r="E116" s="9"/>
      <c r="F116" s="9"/>
      <c r="V116" s="8"/>
    </row>
    <row r="117" spans="1:22" x14ac:dyDescent="0.2">
      <c r="A117" s="6" t="s">
        <v>11</v>
      </c>
      <c r="E117" s="9"/>
      <c r="F117" s="9"/>
      <c r="V117" s="8"/>
    </row>
    <row r="118" spans="1:22" x14ac:dyDescent="0.2">
      <c r="A118" s="6" t="s">
        <v>12</v>
      </c>
      <c r="E118" s="9"/>
      <c r="F118" s="9"/>
      <c r="V118" s="8"/>
    </row>
    <row r="119" spans="1:22" x14ac:dyDescent="0.2">
      <c r="A119" s="6" t="s">
        <v>268</v>
      </c>
      <c r="E119" s="9"/>
      <c r="F119" s="9"/>
      <c r="V119" s="8"/>
    </row>
    <row r="120" spans="1:22" x14ac:dyDescent="0.2">
      <c r="A120" s="6" t="s">
        <v>269</v>
      </c>
      <c r="E120" s="9"/>
      <c r="F120" s="9"/>
      <c r="V120" s="8"/>
    </row>
    <row r="121" spans="1:22" x14ac:dyDescent="0.2">
      <c r="A121" s="6" t="s">
        <v>270</v>
      </c>
      <c r="E121" s="9"/>
      <c r="F121" s="9"/>
      <c r="V121" s="8"/>
    </row>
    <row r="122" spans="1:22" x14ac:dyDescent="0.2">
      <c r="A122" s="6" t="s">
        <v>259</v>
      </c>
      <c r="E122" s="9"/>
      <c r="F122" s="9"/>
      <c r="V122" s="8"/>
    </row>
    <row r="123" spans="1:22" x14ac:dyDescent="0.2">
      <c r="A123" s="6" t="s">
        <v>277</v>
      </c>
      <c r="E123" s="9"/>
      <c r="F123" s="9"/>
      <c r="V123" s="8"/>
    </row>
    <row r="124" spans="1:22" x14ac:dyDescent="0.2">
      <c r="A124" s="6" t="s">
        <v>279</v>
      </c>
      <c r="E124" s="9"/>
      <c r="F124" s="9"/>
      <c r="V124" s="8"/>
    </row>
    <row r="125" spans="1:22" x14ac:dyDescent="0.2">
      <c r="E125" s="9"/>
      <c r="F125" s="9"/>
      <c r="V125" s="8"/>
    </row>
    <row r="126" spans="1:22" x14ac:dyDescent="0.2">
      <c r="E126" s="9"/>
      <c r="F126" s="9"/>
      <c r="V126" s="8"/>
    </row>
    <row r="127" spans="1:22" x14ac:dyDescent="0.2">
      <c r="E127" s="9"/>
      <c r="F127" s="9"/>
      <c r="V127" s="8"/>
    </row>
    <row r="128" spans="1:22" x14ac:dyDescent="0.2">
      <c r="E128" s="9"/>
      <c r="F128" s="9"/>
      <c r="V128" s="8"/>
    </row>
    <row r="129" spans="5:22" x14ac:dyDescent="0.2">
      <c r="E129" s="9"/>
      <c r="F129" s="9"/>
      <c r="V129" s="8"/>
    </row>
    <row r="130" spans="5:22" x14ac:dyDescent="0.2">
      <c r="E130" s="9"/>
      <c r="F130" s="9"/>
      <c r="V130" s="8"/>
    </row>
    <row r="131" spans="5:22" x14ac:dyDescent="0.2">
      <c r="E131" s="9"/>
      <c r="F131" s="9"/>
      <c r="V131" s="8"/>
    </row>
    <row r="132" spans="5:22" x14ac:dyDescent="0.2">
      <c r="E132" s="9"/>
      <c r="F132" s="9"/>
      <c r="V132" s="8"/>
    </row>
    <row r="133" spans="5:22" x14ac:dyDescent="0.2">
      <c r="E133" s="9"/>
      <c r="F133" s="9"/>
      <c r="V133" s="8"/>
    </row>
    <row r="134" spans="5:22" x14ac:dyDescent="0.2">
      <c r="E134" s="9"/>
      <c r="F134" s="9"/>
      <c r="V134" s="8"/>
    </row>
    <row r="135" spans="5:22" x14ac:dyDescent="0.2">
      <c r="E135" s="9"/>
      <c r="F135" s="9"/>
      <c r="V135" s="8"/>
    </row>
    <row r="136" spans="5:22" x14ac:dyDescent="0.2">
      <c r="E136" s="9"/>
      <c r="F136" s="9"/>
      <c r="V136" s="8"/>
    </row>
    <row r="137" spans="5:22" x14ac:dyDescent="0.2">
      <c r="E137" s="9"/>
      <c r="F137" s="9"/>
      <c r="V137" s="8"/>
    </row>
    <row r="138" spans="5:22" x14ac:dyDescent="0.2">
      <c r="E138" s="9"/>
      <c r="F138" s="9"/>
      <c r="V138" s="8"/>
    </row>
    <row r="139" spans="5:22" x14ac:dyDescent="0.2">
      <c r="E139" s="9"/>
      <c r="F139" s="9"/>
      <c r="V139" s="8"/>
    </row>
    <row r="140" spans="5:22" x14ac:dyDescent="0.2">
      <c r="E140" s="9"/>
      <c r="F140" s="9"/>
      <c r="V140" s="8"/>
    </row>
    <row r="141" spans="5:22" x14ac:dyDescent="0.2">
      <c r="E141" s="9"/>
      <c r="F141" s="9"/>
      <c r="V141" s="8"/>
    </row>
    <row r="142" spans="5:22" x14ac:dyDescent="0.2">
      <c r="E142" s="9"/>
      <c r="F142" s="9"/>
      <c r="V142" s="8"/>
    </row>
    <row r="143" spans="5:22" x14ac:dyDescent="0.2">
      <c r="E143" s="9"/>
      <c r="F143" s="9"/>
      <c r="V143" s="8"/>
    </row>
    <row r="144" spans="5:22" x14ac:dyDescent="0.2">
      <c r="E144" s="9"/>
      <c r="F144" s="9"/>
      <c r="V144" s="8"/>
    </row>
    <row r="145" spans="5:22" x14ac:dyDescent="0.2">
      <c r="E145" s="9"/>
      <c r="F145" s="9"/>
      <c r="V145" s="8"/>
    </row>
    <row r="146" spans="5:22" x14ac:dyDescent="0.2">
      <c r="E146" s="9"/>
      <c r="F146" s="9"/>
      <c r="V146" s="8"/>
    </row>
    <row r="147" spans="5:22" x14ac:dyDescent="0.2">
      <c r="E147" s="9"/>
      <c r="F147" s="9"/>
      <c r="V147" s="8"/>
    </row>
    <row r="148" spans="5:22" x14ac:dyDescent="0.2">
      <c r="E148" s="9"/>
      <c r="F148" s="9"/>
      <c r="V148" s="8"/>
    </row>
    <row r="149" spans="5:22" x14ac:dyDescent="0.2">
      <c r="E149" s="9"/>
      <c r="F149" s="9"/>
      <c r="V149" s="8"/>
    </row>
    <row r="150" spans="5:22" x14ac:dyDescent="0.2">
      <c r="E150" s="9"/>
      <c r="F150" s="9"/>
      <c r="V150" s="8"/>
    </row>
    <row r="151" spans="5:22" x14ac:dyDescent="0.2">
      <c r="E151" s="9"/>
      <c r="F151" s="9"/>
      <c r="V151" s="8"/>
    </row>
    <row r="152" spans="5:22" x14ac:dyDescent="0.2">
      <c r="E152" s="9"/>
      <c r="F152" s="9"/>
      <c r="V152" s="8"/>
    </row>
    <row r="153" spans="5:22" x14ac:dyDescent="0.2">
      <c r="E153" s="9"/>
      <c r="F153" s="9"/>
      <c r="V153" s="8"/>
    </row>
    <row r="154" spans="5:22" x14ac:dyDescent="0.2">
      <c r="E154" s="9"/>
      <c r="F154" s="9"/>
      <c r="V154" s="8"/>
    </row>
    <row r="155" spans="5:22" x14ac:dyDescent="0.2">
      <c r="E155" s="9"/>
      <c r="F155" s="9"/>
    </row>
    <row r="156" spans="5:22" x14ac:dyDescent="0.2">
      <c r="E156" s="9"/>
      <c r="F156" s="9"/>
    </row>
    <row r="157" spans="5:22" x14ac:dyDescent="0.2">
      <c r="E157" s="9"/>
      <c r="F157" s="9"/>
    </row>
    <row r="158" spans="5:22" x14ac:dyDescent="0.2">
      <c r="E158" s="9"/>
      <c r="F158" s="9"/>
    </row>
    <row r="159" spans="5:22" x14ac:dyDescent="0.2">
      <c r="E159" s="9"/>
      <c r="F159" s="9"/>
    </row>
    <row r="160" spans="5:22" x14ac:dyDescent="0.2">
      <c r="E160" s="9"/>
      <c r="F160" s="9"/>
    </row>
    <row r="161" spans="5:6" x14ac:dyDescent="0.2">
      <c r="E161" s="9"/>
      <c r="F161" s="9"/>
    </row>
    <row r="162" spans="5:6" x14ac:dyDescent="0.2">
      <c r="E162" s="9"/>
      <c r="F162" s="9"/>
    </row>
    <row r="163" spans="5:6" x14ac:dyDescent="0.2">
      <c r="E163" s="9"/>
      <c r="F163" s="9"/>
    </row>
    <row r="164" spans="5:6" x14ac:dyDescent="0.2">
      <c r="E164" s="9"/>
      <c r="F164" s="9"/>
    </row>
    <row r="165" spans="5:6" x14ac:dyDescent="0.2">
      <c r="E165" s="9"/>
      <c r="F165" s="9"/>
    </row>
    <row r="166" spans="5:6" x14ac:dyDescent="0.2">
      <c r="E166" s="9"/>
      <c r="F166" s="9"/>
    </row>
    <row r="167" spans="5:6" x14ac:dyDescent="0.2">
      <c r="E167" s="9"/>
      <c r="F167" s="9"/>
    </row>
    <row r="168" spans="5:6" x14ac:dyDescent="0.2">
      <c r="E168" s="9"/>
      <c r="F168" s="9"/>
    </row>
    <row r="169" spans="5:6" x14ac:dyDescent="0.2">
      <c r="E169" s="9"/>
      <c r="F169" s="9"/>
    </row>
    <row r="170" spans="5:6" x14ac:dyDescent="0.2">
      <c r="E170" s="9"/>
      <c r="F170" s="9"/>
    </row>
    <row r="171" spans="5:6" x14ac:dyDescent="0.2">
      <c r="E171" s="9"/>
      <c r="F171" s="9"/>
    </row>
    <row r="172" spans="5:6" x14ac:dyDescent="0.2">
      <c r="E172" s="9"/>
      <c r="F172" s="9"/>
    </row>
    <row r="173" spans="5:6" x14ac:dyDescent="0.2">
      <c r="E173" s="9"/>
      <c r="F173" s="9"/>
    </row>
    <row r="174" spans="5:6" x14ac:dyDescent="0.2">
      <c r="E174" s="9"/>
      <c r="F174" s="9"/>
    </row>
    <row r="175" spans="5:6" x14ac:dyDescent="0.2">
      <c r="E175" s="9"/>
      <c r="F175" s="9"/>
    </row>
    <row r="176" spans="5:6" x14ac:dyDescent="0.2">
      <c r="E176" s="9"/>
      <c r="F176" s="9"/>
    </row>
    <row r="177" spans="5:6" x14ac:dyDescent="0.2">
      <c r="E177" s="9"/>
      <c r="F177" s="9"/>
    </row>
    <row r="178" spans="5:6" x14ac:dyDescent="0.2">
      <c r="E178" s="9"/>
      <c r="F178" s="9"/>
    </row>
    <row r="179" spans="5:6" x14ac:dyDescent="0.2">
      <c r="E179" s="9"/>
      <c r="F179" s="9"/>
    </row>
    <row r="180" spans="5:6" x14ac:dyDescent="0.2">
      <c r="E180" s="9"/>
      <c r="F180" s="9"/>
    </row>
    <row r="181" spans="5:6" x14ac:dyDescent="0.2">
      <c r="E181" s="9"/>
      <c r="F181" s="9"/>
    </row>
    <row r="182" spans="5:6" x14ac:dyDescent="0.2">
      <c r="E182" s="9"/>
      <c r="F182" s="9"/>
    </row>
    <row r="183" spans="5:6" x14ac:dyDescent="0.2">
      <c r="F183" s="9"/>
    </row>
    <row r="184" spans="5:6" x14ac:dyDescent="0.2">
      <c r="F184" s="9"/>
    </row>
    <row r="185" spans="5:6" x14ac:dyDescent="0.2">
      <c r="F185" s="9"/>
    </row>
    <row r="186" spans="5:6" x14ac:dyDescent="0.2">
      <c r="F186" s="9"/>
    </row>
    <row r="187" spans="5:6" x14ac:dyDescent="0.2">
      <c r="F187" s="9"/>
    </row>
    <row r="188" spans="5:6" x14ac:dyDescent="0.2">
      <c r="F188" s="9"/>
    </row>
    <row r="189" spans="5:6" x14ac:dyDescent="0.2">
      <c r="F189" s="9"/>
    </row>
    <row r="190" spans="5:6" x14ac:dyDescent="0.2">
      <c r="F190" s="9"/>
    </row>
    <row r="191" spans="5:6" x14ac:dyDescent="0.2">
      <c r="F191" s="9"/>
    </row>
    <row r="192" spans="5:6" x14ac:dyDescent="0.2">
      <c r="F192" s="9"/>
    </row>
    <row r="193" spans="6:6" x14ac:dyDescent="0.2">
      <c r="F193" s="9"/>
    </row>
    <row r="194" spans="6:6" x14ac:dyDescent="0.2">
      <c r="F194" s="9"/>
    </row>
    <row r="195" spans="6:6" x14ac:dyDescent="0.2">
      <c r="F195" s="9"/>
    </row>
    <row r="196" spans="6:6" x14ac:dyDescent="0.2">
      <c r="F196" s="9"/>
    </row>
    <row r="197" spans="6:6" x14ac:dyDescent="0.2">
      <c r="F197" s="9"/>
    </row>
    <row r="198" spans="6:6" x14ac:dyDescent="0.2">
      <c r="F198" s="9"/>
    </row>
    <row r="199" spans="6:6" x14ac:dyDescent="0.2">
      <c r="F199" s="9"/>
    </row>
    <row r="200" spans="6:6" x14ac:dyDescent="0.2">
      <c r="F200" s="9"/>
    </row>
    <row r="201" spans="6:6" x14ac:dyDescent="0.2">
      <c r="F201" s="9"/>
    </row>
    <row r="202" spans="6:6" x14ac:dyDescent="0.2">
      <c r="F202" s="9"/>
    </row>
    <row r="203" spans="6:6" x14ac:dyDescent="0.2">
      <c r="F203" s="9"/>
    </row>
    <row r="204" spans="6:6" x14ac:dyDescent="0.2">
      <c r="F204" s="9"/>
    </row>
    <row r="205" spans="6:6" x14ac:dyDescent="0.2">
      <c r="F205" s="9"/>
    </row>
    <row r="206" spans="6:6" x14ac:dyDescent="0.2">
      <c r="F206" s="9"/>
    </row>
    <row r="207" spans="6:6" x14ac:dyDescent="0.2">
      <c r="F207" s="9"/>
    </row>
    <row r="208" spans="6:6" x14ac:dyDescent="0.2">
      <c r="F208" s="9"/>
    </row>
    <row r="209" spans="6:6" x14ac:dyDescent="0.2">
      <c r="F209" s="9"/>
    </row>
    <row r="210" spans="6:6" x14ac:dyDescent="0.2">
      <c r="F210" s="9"/>
    </row>
    <row r="211" spans="6:6" x14ac:dyDescent="0.2">
      <c r="F211" s="9"/>
    </row>
    <row r="212" spans="6:6" x14ac:dyDescent="0.2">
      <c r="F212" s="9"/>
    </row>
  </sheetData>
  <phoneticPr fontId="7" type="noConversion"/>
  <printOptions headings="1" gridLines="1"/>
  <pageMargins left="0.7" right="0.7" top="0.75" bottom="0.75" header="0.3" footer="0.3"/>
  <pageSetup paperSize="5" scale="65" orientation="landscape" r:id="rId1"/>
  <headerFooter>
    <oddHeader>&amp;CMajor/Minor Report
As of 4.15.14</oddHeader>
    <oddFooter>&amp;R&amp;P of &amp;N</oddFooter>
  </headerFooter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workbookViewId="0">
      <selection activeCell="B52" sqref="B52"/>
    </sheetView>
  </sheetViews>
  <sheetFormatPr defaultColWidth="8.85546875" defaultRowHeight="15" x14ac:dyDescent="0.25"/>
  <cols>
    <col min="1" max="1" width="9" style="1" bestFit="1" customWidth="1"/>
    <col min="2" max="2" width="10" style="1" bestFit="1" customWidth="1"/>
    <col min="3" max="3" width="27.7109375" style="1" customWidth="1"/>
    <col min="4" max="4" width="8.140625" style="1" bestFit="1" customWidth="1"/>
    <col min="5" max="5" width="6.140625" style="1" bestFit="1" customWidth="1"/>
    <col min="6" max="6" width="6.140625" style="1" customWidth="1"/>
    <col min="7" max="7" width="6" style="1" customWidth="1"/>
    <col min="8" max="20" width="6.140625" style="1" bestFit="1" customWidth="1"/>
    <col min="21" max="21" width="6.140625" style="1" customWidth="1"/>
    <col min="22" max="22" width="10.7109375" style="1" customWidth="1"/>
    <col min="23" max="23" width="15" style="1" customWidth="1"/>
    <col min="24" max="16384" width="8.85546875" style="1"/>
  </cols>
  <sheetData>
    <row r="1" spans="1:23" ht="64.5" x14ac:dyDescent="0.25">
      <c r="A1" s="2" t="s">
        <v>116</v>
      </c>
      <c r="B1" s="2" t="s">
        <v>117</v>
      </c>
      <c r="C1" s="2" t="s">
        <v>118</v>
      </c>
      <c r="D1" s="3" t="s">
        <v>119</v>
      </c>
      <c r="E1" s="6" t="s">
        <v>120</v>
      </c>
      <c r="F1" s="6" t="s">
        <v>121</v>
      </c>
      <c r="G1" s="6" t="s">
        <v>122</v>
      </c>
      <c r="H1" s="6" t="s">
        <v>123</v>
      </c>
      <c r="I1" s="6" t="s">
        <v>124</v>
      </c>
      <c r="J1" s="6" t="s">
        <v>125</v>
      </c>
      <c r="K1" s="6" t="s">
        <v>126</v>
      </c>
      <c r="L1" s="6" t="s">
        <v>127</v>
      </c>
      <c r="M1" s="6" t="s">
        <v>128</v>
      </c>
      <c r="N1" s="6" t="s">
        <v>129</v>
      </c>
      <c r="O1" s="6" t="s">
        <v>130</v>
      </c>
      <c r="P1" s="6" t="s">
        <v>131</v>
      </c>
      <c r="Q1" s="6" t="s">
        <v>132</v>
      </c>
      <c r="R1" s="6" t="s">
        <v>133</v>
      </c>
      <c r="S1" s="6" t="s">
        <v>134</v>
      </c>
      <c r="T1" s="6" t="s">
        <v>231</v>
      </c>
      <c r="U1" s="6" t="s">
        <v>246</v>
      </c>
      <c r="V1" s="4" t="s">
        <v>280</v>
      </c>
      <c r="W1" s="5" t="s">
        <v>281</v>
      </c>
    </row>
    <row r="2" spans="1:23" x14ac:dyDescent="0.25">
      <c r="A2" s="8" t="s">
        <v>135</v>
      </c>
      <c r="B2" s="8" t="s">
        <v>136</v>
      </c>
      <c r="C2" s="8" t="s">
        <v>137</v>
      </c>
      <c r="D2" s="8" t="s">
        <v>138</v>
      </c>
      <c r="E2" s="16">
        <v>17</v>
      </c>
      <c r="F2" s="16">
        <v>16</v>
      </c>
      <c r="G2" s="8">
        <v>18</v>
      </c>
      <c r="H2" s="8">
        <v>19</v>
      </c>
      <c r="I2" s="8">
        <v>25</v>
      </c>
      <c r="J2" s="8">
        <v>31</v>
      </c>
      <c r="K2" s="8">
        <v>38</v>
      </c>
      <c r="L2" s="8">
        <v>45</v>
      </c>
      <c r="M2" s="8">
        <v>37</v>
      </c>
      <c r="N2" s="8">
        <v>40</v>
      </c>
      <c r="O2" s="8">
        <v>33</v>
      </c>
      <c r="P2" s="8">
        <v>33</v>
      </c>
      <c r="Q2" s="8">
        <v>36</v>
      </c>
      <c r="R2" s="8">
        <v>45</v>
      </c>
      <c r="S2" s="8">
        <v>56</v>
      </c>
      <c r="T2" s="8">
        <v>60</v>
      </c>
      <c r="U2" s="8">
        <v>60</v>
      </c>
      <c r="V2" s="8">
        <f>U2-E2</f>
        <v>43</v>
      </c>
      <c r="W2" s="17">
        <f>V2/E2</f>
        <v>2.5294117647058822</v>
      </c>
    </row>
    <row r="3" spans="1:23" x14ac:dyDescent="0.25">
      <c r="A3" s="8" t="s">
        <v>135</v>
      </c>
      <c r="B3" s="8" t="s">
        <v>139</v>
      </c>
      <c r="C3" s="8" t="s">
        <v>140</v>
      </c>
      <c r="D3" s="8" t="s">
        <v>141</v>
      </c>
      <c r="E3" s="16"/>
      <c r="F3" s="18"/>
      <c r="G3" s="6"/>
      <c r="H3" s="8"/>
      <c r="I3" s="8"/>
      <c r="J3" s="8"/>
      <c r="K3" s="8">
        <v>2</v>
      </c>
      <c r="L3" s="8">
        <v>2</v>
      </c>
      <c r="M3" s="8">
        <v>3</v>
      </c>
      <c r="N3" s="8">
        <v>5</v>
      </c>
      <c r="O3" s="8">
        <v>2</v>
      </c>
      <c r="P3" s="8">
        <v>2</v>
      </c>
      <c r="Q3" s="8">
        <v>2</v>
      </c>
      <c r="R3" s="8">
        <v>7</v>
      </c>
      <c r="S3" s="8">
        <v>9</v>
      </c>
      <c r="T3" s="8">
        <v>11</v>
      </c>
      <c r="U3" s="8">
        <v>9</v>
      </c>
      <c r="V3" s="8">
        <f t="shared" ref="V3:V56" si="0">U3-E3</f>
        <v>9</v>
      </c>
      <c r="W3" s="17"/>
    </row>
    <row r="4" spans="1:23" x14ac:dyDescent="0.25">
      <c r="A4" s="8" t="s">
        <v>135</v>
      </c>
      <c r="B4" s="8" t="s">
        <v>142</v>
      </c>
      <c r="C4" s="8" t="s">
        <v>143</v>
      </c>
      <c r="D4" s="8" t="s">
        <v>141</v>
      </c>
      <c r="E4" s="16">
        <v>20</v>
      </c>
      <c r="F4" s="9">
        <v>20</v>
      </c>
      <c r="G4" s="8">
        <v>17</v>
      </c>
      <c r="H4" s="8">
        <v>15</v>
      </c>
      <c r="I4" s="8">
        <v>21</v>
      </c>
      <c r="J4" s="8">
        <v>26</v>
      </c>
      <c r="K4" s="8">
        <v>24</v>
      </c>
      <c r="L4" s="8">
        <v>25</v>
      </c>
      <c r="M4" s="8">
        <v>25</v>
      </c>
      <c r="N4" s="8">
        <v>19</v>
      </c>
      <c r="O4" s="8">
        <v>15</v>
      </c>
      <c r="P4" s="8">
        <v>16</v>
      </c>
      <c r="Q4" s="8">
        <v>23</v>
      </c>
      <c r="R4" s="8">
        <v>26</v>
      </c>
      <c r="S4" s="8">
        <v>23</v>
      </c>
      <c r="T4" s="8">
        <v>23</v>
      </c>
      <c r="U4" s="8">
        <v>18</v>
      </c>
      <c r="V4" s="8">
        <f t="shared" si="0"/>
        <v>-2</v>
      </c>
      <c r="W4" s="17">
        <f t="shared" ref="W4:W63" si="1">V4/E4</f>
        <v>-0.1</v>
      </c>
    </row>
    <row r="5" spans="1:23" x14ac:dyDescent="0.25">
      <c r="A5" s="8" t="s">
        <v>135</v>
      </c>
      <c r="B5" s="8" t="s">
        <v>144</v>
      </c>
      <c r="C5" s="8" t="s">
        <v>145</v>
      </c>
      <c r="D5" s="8" t="s">
        <v>141</v>
      </c>
      <c r="E5" s="16">
        <v>5</v>
      </c>
      <c r="F5" s="9">
        <v>4</v>
      </c>
      <c r="G5" s="8">
        <v>2</v>
      </c>
      <c r="H5" s="8">
        <v>2</v>
      </c>
      <c r="I5" s="8">
        <v>2</v>
      </c>
      <c r="J5" s="8">
        <v>2</v>
      </c>
      <c r="K5" s="8">
        <v>6</v>
      </c>
      <c r="L5" s="8">
        <v>6</v>
      </c>
      <c r="M5" s="8">
        <v>5</v>
      </c>
      <c r="N5" s="8">
        <v>4</v>
      </c>
      <c r="O5" s="8">
        <v>1</v>
      </c>
      <c r="P5" s="8">
        <v>1</v>
      </c>
      <c r="Q5" s="8">
        <v>4</v>
      </c>
      <c r="R5" s="8">
        <v>5</v>
      </c>
      <c r="S5" s="8">
        <v>4</v>
      </c>
      <c r="T5" s="8">
        <v>5</v>
      </c>
      <c r="U5" s="8">
        <v>3</v>
      </c>
      <c r="V5" s="8">
        <f t="shared" si="0"/>
        <v>-2</v>
      </c>
      <c r="W5" s="17">
        <f t="shared" si="1"/>
        <v>-0.4</v>
      </c>
    </row>
    <row r="6" spans="1:23" x14ac:dyDescent="0.25">
      <c r="A6" s="8" t="s">
        <v>135</v>
      </c>
      <c r="B6" s="8" t="s">
        <v>283</v>
      </c>
      <c r="C6" s="8" t="s">
        <v>147</v>
      </c>
      <c r="D6" s="8" t="s">
        <v>138</v>
      </c>
      <c r="E6" s="16">
        <v>13</v>
      </c>
      <c r="F6" s="9">
        <v>16</v>
      </c>
      <c r="G6" s="8">
        <v>13</v>
      </c>
      <c r="H6" s="8">
        <v>12</v>
      </c>
      <c r="I6" s="8">
        <v>11</v>
      </c>
      <c r="J6" s="8">
        <v>16</v>
      </c>
      <c r="K6" s="8">
        <v>14</v>
      </c>
      <c r="L6" s="8">
        <v>23</v>
      </c>
      <c r="M6" s="8">
        <v>23</v>
      </c>
      <c r="N6" s="8">
        <v>21</v>
      </c>
      <c r="O6" s="8">
        <v>20</v>
      </c>
      <c r="P6" s="8">
        <v>23</v>
      </c>
      <c r="Q6" s="8">
        <v>38</v>
      </c>
      <c r="R6" s="8">
        <v>38</v>
      </c>
      <c r="S6" s="8">
        <v>47</v>
      </c>
      <c r="T6" s="8">
        <v>45</v>
      </c>
      <c r="U6" s="8">
        <v>36</v>
      </c>
      <c r="V6" s="8">
        <f t="shared" si="0"/>
        <v>23</v>
      </c>
      <c r="W6" s="17">
        <f t="shared" si="1"/>
        <v>1.7692307692307692</v>
      </c>
    </row>
    <row r="7" spans="1:23" x14ac:dyDescent="0.25">
      <c r="A7" s="8" t="s">
        <v>135</v>
      </c>
      <c r="B7" s="8" t="s">
        <v>148</v>
      </c>
      <c r="C7" s="8" t="s">
        <v>149</v>
      </c>
      <c r="D7" s="8" t="s">
        <v>138</v>
      </c>
      <c r="E7" s="16">
        <v>1</v>
      </c>
      <c r="F7" s="9">
        <v>0</v>
      </c>
      <c r="G7" s="6">
        <v>0</v>
      </c>
      <c r="H7" s="8">
        <v>4</v>
      </c>
      <c r="I7" s="8">
        <v>4</v>
      </c>
      <c r="J7" s="8">
        <v>4</v>
      </c>
      <c r="K7" s="8">
        <v>3</v>
      </c>
      <c r="L7" s="8">
        <v>4</v>
      </c>
      <c r="M7" s="8">
        <v>3</v>
      </c>
      <c r="N7" s="8">
        <v>4</v>
      </c>
      <c r="O7" s="8">
        <v>2</v>
      </c>
      <c r="P7" s="8">
        <v>3</v>
      </c>
      <c r="Q7" s="8">
        <v>2</v>
      </c>
      <c r="R7" s="8">
        <v>2</v>
      </c>
      <c r="S7" s="8">
        <v>1</v>
      </c>
      <c r="T7" s="8">
        <v>1</v>
      </c>
      <c r="U7" s="8">
        <v>0</v>
      </c>
      <c r="V7" s="8">
        <f t="shared" si="0"/>
        <v>-1</v>
      </c>
      <c r="W7" s="17">
        <f t="shared" si="1"/>
        <v>-1</v>
      </c>
    </row>
    <row r="8" spans="1:23" x14ac:dyDescent="0.25">
      <c r="A8" s="8" t="s">
        <v>135</v>
      </c>
      <c r="B8" s="8" t="s">
        <v>150</v>
      </c>
      <c r="C8" s="8" t="s">
        <v>151</v>
      </c>
      <c r="D8" s="8" t="s">
        <v>138</v>
      </c>
      <c r="E8" s="16">
        <v>5</v>
      </c>
      <c r="F8" s="9">
        <v>2</v>
      </c>
      <c r="G8" s="8">
        <v>0</v>
      </c>
      <c r="H8" s="8">
        <v>0</v>
      </c>
      <c r="I8" s="8">
        <v>1</v>
      </c>
      <c r="J8" s="8">
        <v>1</v>
      </c>
      <c r="K8" s="8">
        <v>7</v>
      </c>
      <c r="L8" s="8">
        <v>8</v>
      </c>
      <c r="M8" s="8">
        <v>7</v>
      </c>
      <c r="N8" s="8">
        <v>10</v>
      </c>
      <c r="O8" s="8">
        <v>12</v>
      </c>
      <c r="P8" s="8">
        <v>15</v>
      </c>
      <c r="Q8" s="8">
        <v>18</v>
      </c>
      <c r="R8" s="8">
        <v>17</v>
      </c>
      <c r="S8" s="8">
        <v>11</v>
      </c>
      <c r="T8" s="8">
        <v>3</v>
      </c>
      <c r="U8" s="8">
        <v>2</v>
      </c>
      <c r="V8" s="8">
        <f t="shared" si="0"/>
        <v>-3</v>
      </c>
      <c r="W8" s="17">
        <f t="shared" si="1"/>
        <v>-0.6</v>
      </c>
    </row>
    <row r="9" spans="1:23" x14ac:dyDescent="0.25">
      <c r="A9" s="8" t="s">
        <v>135</v>
      </c>
      <c r="B9" s="8" t="s">
        <v>237</v>
      </c>
      <c r="C9" s="8" t="s">
        <v>192</v>
      </c>
      <c r="D9" s="8" t="s">
        <v>138</v>
      </c>
      <c r="E9" s="16"/>
      <c r="F9" s="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>
        <v>7</v>
      </c>
      <c r="T9" s="8">
        <v>3</v>
      </c>
      <c r="U9" s="8">
        <v>2</v>
      </c>
      <c r="V9" s="8">
        <f t="shared" si="0"/>
        <v>2</v>
      </c>
      <c r="W9" s="17"/>
    </row>
    <row r="10" spans="1:23" x14ac:dyDescent="0.25">
      <c r="A10" s="8" t="s">
        <v>135</v>
      </c>
      <c r="B10" s="8" t="s">
        <v>238</v>
      </c>
      <c r="C10" s="8" t="s">
        <v>189</v>
      </c>
      <c r="D10" s="8" t="s">
        <v>138</v>
      </c>
      <c r="E10" s="16"/>
      <c r="F10" s="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>
        <v>2</v>
      </c>
      <c r="T10" s="8">
        <v>2</v>
      </c>
      <c r="U10" s="8">
        <v>0</v>
      </c>
      <c r="V10" s="8">
        <f t="shared" si="0"/>
        <v>0</v>
      </c>
      <c r="W10" s="17"/>
    </row>
    <row r="11" spans="1:23" x14ac:dyDescent="0.25">
      <c r="A11" s="8" t="s">
        <v>135</v>
      </c>
      <c r="B11" s="8" t="s">
        <v>152</v>
      </c>
      <c r="C11" s="8" t="s">
        <v>153</v>
      </c>
      <c r="D11" s="8" t="s">
        <v>138</v>
      </c>
      <c r="E11" s="16">
        <v>14</v>
      </c>
      <c r="F11" s="9">
        <v>13</v>
      </c>
      <c r="G11" s="6">
        <v>8</v>
      </c>
      <c r="H11" s="8">
        <v>9</v>
      </c>
      <c r="I11" s="8">
        <v>8</v>
      </c>
      <c r="J11" s="8">
        <v>8</v>
      </c>
      <c r="K11" s="8">
        <v>8</v>
      </c>
      <c r="L11" s="8">
        <v>9</v>
      </c>
      <c r="M11" s="8">
        <v>9</v>
      </c>
      <c r="N11" s="8">
        <v>10</v>
      </c>
      <c r="O11" s="8">
        <v>10</v>
      </c>
      <c r="P11" s="8">
        <v>8</v>
      </c>
      <c r="Q11" s="8">
        <v>9</v>
      </c>
      <c r="R11" s="8">
        <v>8</v>
      </c>
      <c r="S11" s="8">
        <v>12</v>
      </c>
      <c r="T11" s="8">
        <v>16</v>
      </c>
      <c r="U11" s="8">
        <v>12</v>
      </c>
      <c r="V11" s="8">
        <f t="shared" si="0"/>
        <v>-2</v>
      </c>
      <c r="W11" s="17">
        <f t="shared" si="1"/>
        <v>-0.14285714285714285</v>
      </c>
    </row>
    <row r="12" spans="1:23" x14ac:dyDescent="0.25">
      <c r="A12" s="8" t="s">
        <v>135</v>
      </c>
      <c r="B12" s="8" t="s">
        <v>154</v>
      </c>
      <c r="C12" s="8" t="s">
        <v>155</v>
      </c>
      <c r="D12" s="8" t="s">
        <v>141</v>
      </c>
      <c r="E12" s="16"/>
      <c r="F12" s="9"/>
      <c r="G12" s="6"/>
      <c r="H12" s="8"/>
      <c r="I12" s="8"/>
      <c r="J12" s="8"/>
      <c r="K12" s="8"/>
      <c r="L12" s="8"/>
      <c r="M12" s="8">
        <v>4</v>
      </c>
      <c r="N12" s="8">
        <v>8</v>
      </c>
      <c r="O12" s="8">
        <v>14</v>
      </c>
      <c r="P12" s="8">
        <v>15</v>
      </c>
      <c r="Q12" s="8">
        <v>19</v>
      </c>
      <c r="R12" s="8">
        <v>19</v>
      </c>
      <c r="S12" s="8">
        <v>17</v>
      </c>
      <c r="T12" s="8">
        <v>11</v>
      </c>
      <c r="U12" s="8">
        <v>9</v>
      </c>
      <c r="V12" s="8">
        <f t="shared" si="0"/>
        <v>9</v>
      </c>
      <c r="W12" s="17"/>
    </row>
    <row r="13" spans="1:23" x14ac:dyDescent="0.25">
      <c r="A13" s="8" t="s">
        <v>135</v>
      </c>
      <c r="B13" s="8" t="s">
        <v>13</v>
      </c>
      <c r="C13" s="8" t="s">
        <v>156</v>
      </c>
      <c r="D13" s="8" t="s">
        <v>141</v>
      </c>
      <c r="E13" s="16">
        <v>0</v>
      </c>
      <c r="F13" s="9"/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v>1</v>
      </c>
      <c r="R13" s="8">
        <v>2</v>
      </c>
      <c r="S13" s="8">
        <v>6</v>
      </c>
      <c r="T13" s="8">
        <v>3</v>
      </c>
      <c r="U13" s="8">
        <v>4</v>
      </c>
      <c r="V13" s="8">
        <f t="shared" si="0"/>
        <v>4</v>
      </c>
      <c r="W13" s="17"/>
    </row>
    <row r="14" spans="1:23" x14ac:dyDescent="0.25">
      <c r="A14" s="8" t="s">
        <v>135</v>
      </c>
      <c r="B14" s="8" t="s">
        <v>157</v>
      </c>
      <c r="C14" s="8" t="s">
        <v>158</v>
      </c>
      <c r="D14" s="8" t="s">
        <v>138</v>
      </c>
      <c r="E14" s="16">
        <v>10</v>
      </c>
      <c r="F14" s="9">
        <v>10</v>
      </c>
      <c r="G14" s="8">
        <v>4</v>
      </c>
      <c r="H14" s="8">
        <v>5</v>
      </c>
      <c r="I14" s="8">
        <v>4</v>
      </c>
      <c r="J14" s="8">
        <v>4</v>
      </c>
      <c r="K14" s="8">
        <v>3</v>
      </c>
      <c r="L14" s="8">
        <v>3</v>
      </c>
      <c r="M14" s="8">
        <v>5</v>
      </c>
      <c r="N14" s="8">
        <v>7</v>
      </c>
      <c r="O14" s="8">
        <v>5</v>
      </c>
      <c r="P14" s="8">
        <v>5</v>
      </c>
      <c r="Q14" s="8">
        <v>6</v>
      </c>
      <c r="R14" s="8">
        <v>5</v>
      </c>
      <c r="S14" s="8">
        <v>1</v>
      </c>
      <c r="T14" s="8">
        <v>4</v>
      </c>
      <c r="U14" s="8">
        <v>4</v>
      </c>
      <c r="V14" s="8">
        <f t="shared" si="0"/>
        <v>-6</v>
      </c>
      <c r="W14" s="17">
        <f t="shared" si="1"/>
        <v>-0.6</v>
      </c>
    </row>
    <row r="15" spans="1:23" x14ac:dyDescent="0.25">
      <c r="A15" s="8" t="s">
        <v>135</v>
      </c>
      <c r="B15" s="8" t="s">
        <v>159</v>
      </c>
      <c r="C15" s="8" t="s">
        <v>160</v>
      </c>
      <c r="D15" s="8" t="s">
        <v>138</v>
      </c>
      <c r="E15" s="16">
        <v>24</v>
      </c>
      <c r="F15" s="9">
        <v>26</v>
      </c>
      <c r="G15" s="8">
        <v>16</v>
      </c>
      <c r="H15" s="8">
        <v>18</v>
      </c>
      <c r="I15" s="8">
        <v>21</v>
      </c>
      <c r="J15" s="8">
        <v>17</v>
      </c>
      <c r="K15" s="8">
        <v>23</v>
      </c>
      <c r="L15" s="8">
        <v>30</v>
      </c>
      <c r="M15" s="8">
        <v>35</v>
      </c>
      <c r="N15" s="8">
        <v>39</v>
      </c>
      <c r="O15" s="8">
        <v>54</v>
      </c>
      <c r="P15" s="8">
        <v>68</v>
      </c>
      <c r="Q15" s="8">
        <v>90</v>
      </c>
      <c r="R15" s="8">
        <v>75</v>
      </c>
      <c r="S15" s="8">
        <v>69</v>
      </c>
      <c r="T15" s="8">
        <v>74</v>
      </c>
      <c r="U15" s="8">
        <v>70</v>
      </c>
      <c r="V15" s="8">
        <f t="shared" si="0"/>
        <v>46</v>
      </c>
      <c r="W15" s="17">
        <f t="shared" si="1"/>
        <v>1.9166666666666667</v>
      </c>
    </row>
    <row r="16" spans="1:23" x14ac:dyDescent="0.25">
      <c r="A16" s="8" t="s">
        <v>135</v>
      </c>
      <c r="B16" s="8" t="s">
        <v>161</v>
      </c>
      <c r="C16" s="8" t="s">
        <v>162</v>
      </c>
      <c r="D16" s="8" t="s">
        <v>138</v>
      </c>
      <c r="E16" s="16">
        <v>16</v>
      </c>
      <c r="F16" s="9">
        <v>18</v>
      </c>
      <c r="G16" s="8">
        <v>12</v>
      </c>
      <c r="H16" s="8">
        <v>14</v>
      </c>
      <c r="I16" s="8">
        <v>10</v>
      </c>
      <c r="J16" s="8">
        <v>14</v>
      </c>
      <c r="K16" s="8">
        <v>22</v>
      </c>
      <c r="L16" s="8">
        <v>24</v>
      </c>
      <c r="M16" s="8">
        <v>23</v>
      </c>
      <c r="N16" s="8">
        <v>17</v>
      </c>
      <c r="O16" s="8">
        <v>12</v>
      </c>
      <c r="P16" s="8">
        <v>10</v>
      </c>
      <c r="Q16" s="8">
        <v>13</v>
      </c>
      <c r="R16" s="8">
        <v>15</v>
      </c>
      <c r="S16" s="8">
        <v>11</v>
      </c>
      <c r="T16" s="8">
        <v>15</v>
      </c>
      <c r="U16" s="8">
        <v>16</v>
      </c>
      <c r="V16" s="8">
        <f t="shared" si="0"/>
        <v>0</v>
      </c>
      <c r="W16" s="17">
        <f t="shared" si="1"/>
        <v>0</v>
      </c>
    </row>
    <row r="17" spans="1:23" x14ac:dyDescent="0.25">
      <c r="A17" s="8" t="s">
        <v>135</v>
      </c>
      <c r="B17" s="8" t="s">
        <v>163</v>
      </c>
      <c r="C17" s="8" t="s">
        <v>164</v>
      </c>
      <c r="D17" s="8" t="s">
        <v>141</v>
      </c>
      <c r="E17" s="16">
        <v>3</v>
      </c>
      <c r="F17" s="9">
        <v>5</v>
      </c>
      <c r="G17" s="8">
        <v>2</v>
      </c>
      <c r="H17" s="8">
        <v>2</v>
      </c>
      <c r="I17" s="8">
        <v>2</v>
      </c>
      <c r="J17" s="8">
        <v>2</v>
      </c>
      <c r="K17" s="8">
        <v>2</v>
      </c>
      <c r="L17" s="8">
        <v>1</v>
      </c>
      <c r="M17" s="8">
        <v>2</v>
      </c>
      <c r="N17" s="8">
        <v>3</v>
      </c>
      <c r="O17" s="8">
        <v>1</v>
      </c>
      <c r="P17" s="8">
        <v>4</v>
      </c>
      <c r="Q17" s="8">
        <v>3</v>
      </c>
      <c r="R17" s="8">
        <v>5</v>
      </c>
      <c r="S17" s="8">
        <v>7</v>
      </c>
      <c r="T17" s="8">
        <v>10</v>
      </c>
      <c r="U17" s="8">
        <v>10</v>
      </c>
      <c r="V17" s="8">
        <f t="shared" si="0"/>
        <v>7</v>
      </c>
      <c r="W17" s="17">
        <f t="shared" si="1"/>
        <v>2.3333333333333335</v>
      </c>
    </row>
    <row r="18" spans="1:23" x14ac:dyDescent="0.25">
      <c r="A18" s="8" t="s">
        <v>135</v>
      </c>
      <c r="B18" s="8" t="s">
        <v>165</v>
      </c>
      <c r="C18" s="8" t="s">
        <v>166</v>
      </c>
      <c r="D18" s="8" t="s">
        <v>138</v>
      </c>
      <c r="E18" s="16">
        <v>11</v>
      </c>
      <c r="F18" s="9">
        <v>11</v>
      </c>
      <c r="G18" s="8">
        <v>11</v>
      </c>
      <c r="H18" s="8">
        <v>7</v>
      </c>
      <c r="I18" s="8">
        <v>3</v>
      </c>
      <c r="J18" s="8">
        <v>5</v>
      </c>
      <c r="K18" s="8">
        <v>8</v>
      </c>
      <c r="L18" s="8">
        <v>10</v>
      </c>
      <c r="M18" s="8">
        <v>10</v>
      </c>
      <c r="N18" s="8">
        <v>12</v>
      </c>
      <c r="O18" s="8">
        <v>12</v>
      </c>
      <c r="P18" s="8">
        <v>13</v>
      </c>
      <c r="Q18" s="8">
        <v>16</v>
      </c>
      <c r="R18" s="8">
        <v>15</v>
      </c>
      <c r="S18" s="8">
        <v>17</v>
      </c>
      <c r="T18" s="8">
        <v>16</v>
      </c>
      <c r="U18" s="8">
        <v>15</v>
      </c>
      <c r="V18" s="8">
        <f t="shared" si="0"/>
        <v>4</v>
      </c>
      <c r="W18" s="17">
        <f t="shared" si="1"/>
        <v>0.36363636363636365</v>
      </c>
    </row>
    <row r="19" spans="1:23" x14ac:dyDescent="0.25">
      <c r="A19" s="8" t="s">
        <v>135</v>
      </c>
      <c r="B19" s="8" t="s">
        <v>167</v>
      </c>
      <c r="C19" s="8" t="s">
        <v>168</v>
      </c>
      <c r="D19" s="8" t="s">
        <v>138</v>
      </c>
      <c r="E19" s="16">
        <v>42</v>
      </c>
      <c r="F19" s="9">
        <v>47</v>
      </c>
      <c r="G19" s="8">
        <v>31</v>
      </c>
      <c r="H19" s="8">
        <v>33</v>
      </c>
      <c r="I19" s="8">
        <v>32</v>
      </c>
      <c r="J19" s="8">
        <v>43</v>
      </c>
      <c r="K19" s="8">
        <v>42</v>
      </c>
      <c r="L19" s="8">
        <v>46</v>
      </c>
      <c r="M19" s="8">
        <v>33</v>
      </c>
      <c r="N19" s="8">
        <v>31</v>
      </c>
      <c r="O19" s="8">
        <v>22</v>
      </c>
      <c r="P19" s="8">
        <v>23</v>
      </c>
      <c r="Q19" s="8">
        <v>34</v>
      </c>
      <c r="R19" s="8">
        <v>49</v>
      </c>
      <c r="S19" s="8">
        <v>57</v>
      </c>
      <c r="T19" s="8">
        <v>52</v>
      </c>
      <c r="U19" s="8">
        <v>38</v>
      </c>
      <c r="V19" s="8">
        <f t="shared" si="0"/>
        <v>-4</v>
      </c>
      <c r="W19" s="17">
        <f t="shared" si="1"/>
        <v>-9.5238095238095233E-2</v>
      </c>
    </row>
    <row r="20" spans="1:23" x14ac:dyDescent="0.25">
      <c r="A20" s="8" t="s">
        <v>135</v>
      </c>
      <c r="B20" s="8" t="s">
        <v>169</v>
      </c>
      <c r="C20" s="8" t="s">
        <v>170</v>
      </c>
      <c r="D20" s="8" t="s">
        <v>138</v>
      </c>
      <c r="E20" s="16">
        <v>18</v>
      </c>
      <c r="F20" s="9">
        <v>22</v>
      </c>
      <c r="G20" s="8">
        <v>19</v>
      </c>
      <c r="H20" s="8">
        <v>21</v>
      </c>
      <c r="I20" s="8">
        <v>18</v>
      </c>
      <c r="J20" s="8">
        <v>25</v>
      </c>
      <c r="K20" s="8">
        <v>22</v>
      </c>
      <c r="L20" s="8">
        <v>30</v>
      </c>
      <c r="M20" s="8">
        <v>23</v>
      </c>
      <c r="N20" s="8">
        <v>27</v>
      </c>
      <c r="O20" s="8">
        <v>26</v>
      </c>
      <c r="P20" s="8">
        <v>31</v>
      </c>
      <c r="Q20" s="8">
        <v>46</v>
      </c>
      <c r="R20" s="8">
        <v>53</v>
      </c>
      <c r="S20" s="8">
        <v>66</v>
      </c>
      <c r="T20" s="8">
        <v>64</v>
      </c>
      <c r="U20" s="8">
        <v>53</v>
      </c>
      <c r="V20" s="8">
        <f t="shared" si="0"/>
        <v>35</v>
      </c>
      <c r="W20" s="17">
        <f t="shared" si="1"/>
        <v>1.9444444444444444</v>
      </c>
    </row>
    <row r="21" spans="1:23" x14ac:dyDescent="0.25">
      <c r="A21" s="8" t="s">
        <v>135</v>
      </c>
      <c r="B21" s="8" t="s">
        <v>171</v>
      </c>
      <c r="C21" s="8" t="s">
        <v>172</v>
      </c>
      <c r="D21" s="8" t="s">
        <v>138</v>
      </c>
      <c r="E21" s="16">
        <v>5</v>
      </c>
      <c r="F21" s="9">
        <v>8</v>
      </c>
      <c r="G21" s="8">
        <v>2</v>
      </c>
      <c r="H21" s="8">
        <v>2</v>
      </c>
      <c r="I21" s="8">
        <v>3</v>
      </c>
      <c r="J21" s="8">
        <v>2</v>
      </c>
      <c r="K21" s="8">
        <v>5</v>
      </c>
      <c r="L21" s="8">
        <v>5</v>
      </c>
      <c r="M21" s="8">
        <v>4</v>
      </c>
      <c r="N21" s="8">
        <v>7</v>
      </c>
      <c r="O21" s="8">
        <v>6</v>
      </c>
      <c r="P21" s="8">
        <v>8</v>
      </c>
      <c r="Q21" s="8">
        <v>9</v>
      </c>
      <c r="R21" s="8">
        <v>9</v>
      </c>
      <c r="S21" s="8">
        <v>8</v>
      </c>
      <c r="T21" s="8">
        <v>9</v>
      </c>
      <c r="U21" s="8">
        <v>9</v>
      </c>
      <c r="V21" s="8">
        <f t="shared" si="0"/>
        <v>4</v>
      </c>
      <c r="W21" s="17">
        <f t="shared" si="1"/>
        <v>0.8</v>
      </c>
    </row>
    <row r="22" spans="1:23" x14ac:dyDescent="0.25">
      <c r="A22" s="8" t="s">
        <v>135</v>
      </c>
      <c r="B22" s="8" t="s">
        <v>173</v>
      </c>
      <c r="C22" s="8" t="s">
        <v>174</v>
      </c>
      <c r="D22" s="8"/>
      <c r="E22" s="16"/>
      <c r="F22" s="9"/>
      <c r="G22" s="6"/>
      <c r="H22" s="8">
        <v>9</v>
      </c>
      <c r="I22" s="8">
        <v>109</v>
      </c>
      <c r="J22" s="8">
        <v>98</v>
      </c>
      <c r="K22" s="8">
        <v>135</v>
      </c>
      <c r="L22" s="8">
        <v>126</v>
      </c>
      <c r="M22" s="8">
        <v>195</v>
      </c>
      <c r="N22" s="8">
        <v>172</v>
      </c>
      <c r="O22" s="8">
        <v>213</v>
      </c>
      <c r="P22" s="8">
        <v>166</v>
      </c>
      <c r="Q22" s="8">
        <v>162</v>
      </c>
      <c r="R22" s="8">
        <v>142</v>
      </c>
      <c r="S22" s="8">
        <v>158</v>
      </c>
      <c r="T22" s="8">
        <v>135</v>
      </c>
      <c r="U22" s="8">
        <v>206</v>
      </c>
      <c r="V22" s="8">
        <f t="shared" si="0"/>
        <v>206</v>
      </c>
      <c r="W22" s="17"/>
    </row>
    <row r="23" spans="1:23" x14ac:dyDescent="0.25">
      <c r="A23" s="8" t="s">
        <v>135</v>
      </c>
      <c r="B23" s="8" t="s">
        <v>175</v>
      </c>
      <c r="C23" s="8" t="s">
        <v>176</v>
      </c>
      <c r="D23" s="8"/>
      <c r="E23" s="16"/>
      <c r="F23" s="9"/>
      <c r="G23" s="6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v>6</v>
      </c>
      <c r="T23" s="8">
        <v>9</v>
      </c>
      <c r="U23" s="8">
        <v>7</v>
      </c>
      <c r="V23" s="8">
        <f t="shared" si="0"/>
        <v>7</v>
      </c>
      <c r="W23" s="17"/>
    </row>
    <row r="24" spans="1:23" x14ac:dyDescent="0.25">
      <c r="A24" s="8" t="s">
        <v>135</v>
      </c>
      <c r="B24" s="8" t="s">
        <v>177</v>
      </c>
      <c r="C24" s="8" t="s">
        <v>178</v>
      </c>
      <c r="D24" s="8"/>
      <c r="E24" s="16"/>
      <c r="F24" s="9"/>
      <c r="G24" s="6"/>
      <c r="H24" s="8"/>
      <c r="I24" s="8">
        <v>23</v>
      </c>
      <c r="J24" s="8">
        <v>25</v>
      </c>
      <c r="K24" s="8">
        <v>37</v>
      </c>
      <c r="L24" s="8">
        <v>34</v>
      </c>
      <c r="M24" s="8">
        <v>53</v>
      </c>
      <c r="N24" s="8">
        <v>51</v>
      </c>
      <c r="O24" s="8">
        <v>59</v>
      </c>
      <c r="P24" s="8">
        <v>51</v>
      </c>
      <c r="Q24" s="8">
        <v>47</v>
      </c>
      <c r="R24" s="8">
        <v>44</v>
      </c>
      <c r="S24" s="8">
        <v>45</v>
      </c>
      <c r="T24" s="8">
        <v>53</v>
      </c>
      <c r="U24" s="8">
        <v>69</v>
      </c>
      <c r="V24" s="8">
        <f t="shared" si="0"/>
        <v>69</v>
      </c>
      <c r="W24" s="17"/>
    </row>
    <row r="25" spans="1:23" x14ac:dyDescent="0.25">
      <c r="A25" s="6" t="s">
        <v>179</v>
      </c>
      <c r="B25" s="6" t="s">
        <v>180</v>
      </c>
      <c r="C25" s="6" t="s">
        <v>181</v>
      </c>
      <c r="D25" s="6" t="s">
        <v>182</v>
      </c>
      <c r="E25" s="9">
        <v>108</v>
      </c>
      <c r="F25" s="9">
        <v>105</v>
      </c>
      <c r="G25" s="6">
        <v>88</v>
      </c>
      <c r="H25" s="6">
        <v>78</v>
      </c>
      <c r="I25" s="6">
        <v>78</v>
      </c>
      <c r="J25" s="6">
        <v>73</v>
      </c>
      <c r="K25" s="6">
        <v>74</v>
      </c>
      <c r="L25" s="6">
        <v>74</v>
      </c>
      <c r="M25" s="6">
        <v>75</v>
      </c>
      <c r="N25" s="8">
        <v>73</v>
      </c>
      <c r="O25" s="8">
        <v>72</v>
      </c>
      <c r="P25" s="8">
        <v>60</v>
      </c>
      <c r="Q25" s="8">
        <v>61</v>
      </c>
      <c r="R25" s="8">
        <v>59</v>
      </c>
      <c r="S25" s="8">
        <v>55</v>
      </c>
      <c r="T25" s="8">
        <v>50</v>
      </c>
      <c r="U25" s="8">
        <v>51</v>
      </c>
      <c r="V25" s="8">
        <f t="shared" si="0"/>
        <v>-57</v>
      </c>
      <c r="W25" s="17">
        <f t="shared" si="1"/>
        <v>-0.52777777777777779</v>
      </c>
    </row>
    <row r="26" spans="1:23" x14ac:dyDescent="0.25">
      <c r="A26" s="6" t="s">
        <v>179</v>
      </c>
      <c r="B26" s="6" t="s">
        <v>183</v>
      </c>
      <c r="C26" s="6" t="s">
        <v>184</v>
      </c>
      <c r="D26" s="6" t="s">
        <v>185</v>
      </c>
      <c r="E26" s="9">
        <v>17</v>
      </c>
      <c r="F26" s="9">
        <v>17</v>
      </c>
      <c r="G26" s="6">
        <v>47</v>
      </c>
      <c r="H26" s="6">
        <v>60</v>
      </c>
      <c r="I26" s="6">
        <v>79</v>
      </c>
      <c r="J26" s="6">
        <v>91</v>
      </c>
      <c r="K26" s="6">
        <v>104</v>
      </c>
      <c r="L26" s="6">
        <v>113</v>
      </c>
      <c r="M26" s="6">
        <v>122</v>
      </c>
      <c r="N26" s="8">
        <v>132</v>
      </c>
      <c r="O26" s="8">
        <v>154</v>
      </c>
      <c r="P26" s="8">
        <v>145</v>
      </c>
      <c r="Q26" s="8">
        <v>125</v>
      </c>
      <c r="R26" s="8">
        <v>125</v>
      </c>
      <c r="S26" s="8">
        <v>95</v>
      </c>
      <c r="T26" s="8">
        <v>105</v>
      </c>
      <c r="U26" s="8">
        <v>102</v>
      </c>
      <c r="V26" s="8">
        <f t="shared" si="0"/>
        <v>85</v>
      </c>
      <c r="W26" s="17">
        <f t="shared" si="1"/>
        <v>5</v>
      </c>
    </row>
    <row r="27" spans="1:23" x14ac:dyDescent="0.25">
      <c r="A27" s="6" t="s">
        <v>179</v>
      </c>
      <c r="B27" s="6" t="s">
        <v>239</v>
      </c>
      <c r="C27" s="6" t="s">
        <v>240</v>
      </c>
      <c r="D27" s="6" t="s">
        <v>185</v>
      </c>
      <c r="E27" s="9"/>
      <c r="F27" s="9"/>
      <c r="G27" s="6"/>
      <c r="H27" s="6"/>
      <c r="I27" s="6"/>
      <c r="J27" s="6"/>
      <c r="K27" s="6"/>
      <c r="L27" s="6"/>
      <c r="M27" s="6"/>
      <c r="N27" s="8"/>
      <c r="O27" s="8"/>
      <c r="P27" s="8"/>
      <c r="Q27" s="8"/>
      <c r="R27" s="8"/>
      <c r="S27" s="8"/>
      <c r="T27" s="8">
        <v>20</v>
      </c>
      <c r="U27" s="8">
        <v>21</v>
      </c>
      <c r="V27" s="8">
        <f t="shared" si="0"/>
        <v>21</v>
      </c>
      <c r="W27" s="17"/>
    </row>
    <row r="28" spans="1:23" x14ac:dyDescent="0.25">
      <c r="A28" s="6" t="s">
        <v>179</v>
      </c>
      <c r="B28" s="6" t="s">
        <v>186</v>
      </c>
      <c r="C28" s="6" t="s">
        <v>187</v>
      </c>
      <c r="D28" s="6" t="s">
        <v>185</v>
      </c>
      <c r="E28" s="9">
        <v>51</v>
      </c>
      <c r="F28" s="9">
        <v>45</v>
      </c>
      <c r="G28" s="6">
        <v>35</v>
      </c>
      <c r="H28" s="6">
        <v>27</v>
      </c>
      <c r="I28" s="6">
        <v>25</v>
      </c>
      <c r="J28" s="6">
        <v>27</v>
      </c>
      <c r="K28" s="6">
        <v>25</v>
      </c>
      <c r="L28" s="6">
        <v>33</v>
      </c>
      <c r="M28" s="6">
        <v>36</v>
      </c>
      <c r="N28" s="8">
        <v>39</v>
      </c>
      <c r="O28" s="8">
        <v>26</v>
      </c>
      <c r="P28" s="8">
        <v>24</v>
      </c>
      <c r="Q28" s="8">
        <v>30</v>
      </c>
      <c r="R28" s="8">
        <v>33</v>
      </c>
      <c r="S28" s="8">
        <v>25</v>
      </c>
      <c r="T28" s="8">
        <v>20</v>
      </c>
      <c r="U28" s="8">
        <v>35</v>
      </c>
      <c r="V28" s="8">
        <f t="shared" si="0"/>
        <v>-16</v>
      </c>
      <c r="W28" s="17">
        <f t="shared" si="1"/>
        <v>-0.31372549019607843</v>
      </c>
    </row>
    <row r="29" spans="1:23" x14ac:dyDescent="0.25">
      <c r="A29" s="6" t="s">
        <v>179</v>
      </c>
      <c r="B29" s="6" t="s">
        <v>188</v>
      </c>
      <c r="C29" s="6" t="s">
        <v>189</v>
      </c>
      <c r="D29" s="6" t="s">
        <v>190</v>
      </c>
      <c r="E29" s="9">
        <v>16</v>
      </c>
      <c r="F29" s="9">
        <v>12</v>
      </c>
      <c r="G29" s="6">
        <v>10</v>
      </c>
      <c r="H29" s="6">
        <v>12</v>
      </c>
      <c r="I29" s="6">
        <v>15</v>
      </c>
      <c r="J29" s="6">
        <v>14</v>
      </c>
      <c r="K29" s="6">
        <v>22</v>
      </c>
      <c r="L29" s="6">
        <v>17</v>
      </c>
      <c r="M29" s="6">
        <v>39</v>
      </c>
      <c r="N29" s="8">
        <v>33</v>
      </c>
      <c r="O29" s="8">
        <v>41</v>
      </c>
      <c r="P29" s="8">
        <v>37</v>
      </c>
      <c r="Q29" s="8">
        <v>40</v>
      </c>
      <c r="R29" s="8">
        <v>27</v>
      </c>
      <c r="S29" s="8">
        <v>59</v>
      </c>
      <c r="T29" s="8">
        <v>52</v>
      </c>
      <c r="U29" s="8">
        <v>62</v>
      </c>
      <c r="V29" s="8">
        <f t="shared" si="0"/>
        <v>46</v>
      </c>
      <c r="W29" s="17">
        <f t="shared" si="1"/>
        <v>2.875</v>
      </c>
    </row>
    <row r="30" spans="1:23" x14ac:dyDescent="0.25">
      <c r="A30" s="6" t="s">
        <v>179</v>
      </c>
      <c r="B30" s="6" t="s">
        <v>191</v>
      </c>
      <c r="C30" s="6" t="s">
        <v>192</v>
      </c>
      <c r="D30" s="6" t="s">
        <v>190</v>
      </c>
      <c r="E30" s="9">
        <v>39</v>
      </c>
      <c r="F30" s="9">
        <v>34</v>
      </c>
      <c r="G30" s="6">
        <v>41</v>
      </c>
      <c r="H30" s="6">
        <v>24</v>
      </c>
      <c r="I30" s="6">
        <v>24</v>
      </c>
      <c r="J30" s="6">
        <v>26</v>
      </c>
      <c r="K30" s="6">
        <v>37</v>
      </c>
      <c r="L30" s="6">
        <v>30</v>
      </c>
      <c r="M30" s="6">
        <v>42</v>
      </c>
      <c r="N30" s="8">
        <v>37</v>
      </c>
      <c r="O30" s="8">
        <v>28</v>
      </c>
      <c r="P30" s="8">
        <v>29</v>
      </c>
      <c r="Q30" s="8">
        <v>28</v>
      </c>
      <c r="R30" s="8">
        <v>24</v>
      </c>
      <c r="S30" s="8">
        <v>27</v>
      </c>
      <c r="T30" s="8">
        <v>27</v>
      </c>
      <c r="U30" s="8">
        <v>33</v>
      </c>
      <c r="V30" s="8">
        <f t="shared" si="0"/>
        <v>-6</v>
      </c>
      <c r="W30" s="17">
        <f t="shared" si="1"/>
        <v>-0.15384615384615385</v>
      </c>
    </row>
    <row r="31" spans="1:23" x14ac:dyDescent="0.25">
      <c r="A31" s="6" t="s">
        <v>179</v>
      </c>
      <c r="B31" s="6" t="s">
        <v>194</v>
      </c>
      <c r="C31" s="6" t="s">
        <v>195</v>
      </c>
      <c r="D31" s="6" t="s">
        <v>190</v>
      </c>
      <c r="E31" s="9">
        <v>30</v>
      </c>
      <c r="F31" s="9">
        <v>25</v>
      </c>
      <c r="G31" s="6">
        <v>30</v>
      </c>
      <c r="H31" s="6">
        <v>30</v>
      </c>
      <c r="I31" s="6">
        <v>29</v>
      </c>
      <c r="J31" s="6">
        <v>25</v>
      </c>
      <c r="K31" s="6">
        <v>37</v>
      </c>
      <c r="L31" s="6">
        <v>30</v>
      </c>
      <c r="M31" s="6">
        <v>36</v>
      </c>
      <c r="N31" s="8">
        <v>29</v>
      </c>
      <c r="O31" s="8">
        <v>32</v>
      </c>
      <c r="P31" s="8">
        <v>26</v>
      </c>
      <c r="Q31" s="8">
        <v>22</v>
      </c>
      <c r="R31" s="8">
        <v>17</v>
      </c>
      <c r="S31" s="8">
        <v>17</v>
      </c>
      <c r="T31" s="8">
        <v>21</v>
      </c>
      <c r="U31" s="8">
        <v>26</v>
      </c>
      <c r="V31" s="8">
        <f t="shared" si="0"/>
        <v>-4</v>
      </c>
      <c r="W31" s="17">
        <f t="shared" si="1"/>
        <v>-0.13333333333333333</v>
      </c>
    </row>
    <row r="32" spans="1:23" x14ac:dyDescent="0.25">
      <c r="A32" s="6" t="s">
        <v>179</v>
      </c>
      <c r="B32" s="6" t="s">
        <v>275</v>
      </c>
      <c r="C32" s="6" t="s">
        <v>276</v>
      </c>
      <c r="D32" s="6" t="s">
        <v>190</v>
      </c>
      <c r="E32" s="9"/>
      <c r="F32" s="9"/>
      <c r="G32" s="6"/>
      <c r="H32" s="6"/>
      <c r="I32" s="6"/>
      <c r="J32" s="6"/>
      <c r="K32" s="6"/>
      <c r="L32" s="6"/>
      <c r="M32" s="6"/>
      <c r="N32" s="8"/>
      <c r="O32" s="8"/>
      <c r="P32" s="8"/>
      <c r="Q32" s="8"/>
      <c r="R32" s="8"/>
      <c r="S32" s="8"/>
      <c r="T32" s="8"/>
      <c r="U32" s="8">
        <v>3</v>
      </c>
      <c r="V32" s="8">
        <f t="shared" si="0"/>
        <v>3</v>
      </c>
      <c r="W32" s="17"/>
    </row>
    <row r="33" spans="1:23" x14ac:dyDescent="0.25">
      <c r="A33" s="6" t="s">
        <v>179</v>
      </c>
      <c r="B33" s="6" t="s">
        <v>196</v>
      </c>
      <c r="C33" s="6" t="s">
        <v>273</v>
      </c>
      <c r="D33" s="6" t="s">
        <v>190</v>
      </c>
      <c r="E33" s="9">
        <v>2</v>
      </c>
      <c r="F33" s="9">
        <v>1</v>
      </c>
      <c r="G33" s="6">
        <v>5</v>
      </c>
      <c r="H33" s="6">
        <v>5</v>
      </c>
      <c r="I33" s="6">
        <v>9</v>
      </c>
      <c r="J33" s="6">
        <v>9</v>
      </c>
      <c r="K33" s="6">
        <v>11</v>
      </c>
      <c r="L33" s="6">
        <v>8</v>
      </c>
      <c r="M33" s="6">
        <v>7</v>
      </c>
      <c r="N33" s="8">
        <v>7</v>
      </c>
      <c r="O33" s="8">
        <v>6</v>
      </c>
      <c r="P33" s="8">
        <v>4</v>
      </c>
      <c r="Q33" s="8">
        <v>2</v>
      </c>
      <c r="R33" s="8">
        <v>3</v>
      </c>
      <c r="S33" s="8">
        <v>3</v>
      </c>
      <c r="T33" s="8">
        <v>3</v>
      </c>
      <c r="U33" s="8">
        <v>2</v>
      </c>
      <c r="V33" s="8">
        <f t="shared" si="0"/>
        <v>0</v>
      </c>
      <c r="W33" s="17">
        <f>V33/E33</f>
        <v>0</v>
      </c>
    </row>
    <row r="34" spans="1:23" x14ac:dyDescent="0.25">
      <c r="A34" s="6" t="s">
        <v>179</v>
      </c>
      <c r="B34" s="6" t="s">
        <v>193</v>
      </c>
      <c r="C34" s="6" t="s">
        <v>272</v>
      </c>
      <c r="D34" s="6" t="s">
        <v>190</v>
      </c>
      <c r="E34" s="9">
        <v>4</v>
      </c>
      <c r="F34" s="9">
        <v>4</v>
      </c>
      <c r="G34" s="6">
        <v>3</v>
      </c>
      <c r="H34" s="6">
        <v>6</v>
      </c>
      <c r="I34" s="6">
        <v>6</v>
      </c>
      <c r="J34" s="6">
        <v>4</v>
      </c>
      <c r="K34" s="6">
        <v>7</v>
      </c>
      <c r="L34" s="6">
        <v>7</v>
      </c>
      <c r="M34" s="6">
        <v>9</v>
      </c>
      <c r="N34" s="8">
        <v>5</v>
      </c>
      <c r="O34" s="8">
        <v>11</v>
      </c>
      <c r="P34" s="8">
        <v>8</v>
      </c>
      <c r="Q34" s="8">
        <v>6</v>
      </c>
      <c r="R34" s="8">
        <v>5</v>
      </c>
      <c r="S34" s="8">
        <v>5</v>
      </c>
      <c r="T34" s="8">
        <v>3</v>
      </c>
      <c r="U34" s="8">
        <v>3</v>
      </c>
      <c r="V34" s="8">
        <f t="shared" si="0"/>
        <v>-1</v>
      </c>
      <c r="W34" s="17">
        <f>V34/E34</f>
        <v>-0.25</v>
      </c>
    </row>
    <row r="35" spans="1:23" x14ac:dyDescent="0.25">
      <c r="A35" s="6" t="s">
        <v>179</v>
      </c>
      <c r="B35" s="6" t="s">
        <v>197</v>
      </c>
      <c r="C35" s="6" t="s">
        <v>197</v>
      </c>
      <c r="D35" s="6" t="s">
        <v>190</v>
      </c>
      <c r="E35" s="9">
        <v>4</v>
      </c>
      <c r="F35" s="9">
        <v>3</v>
      </c>
      <c r="G35" s="6">
        <v>4</v>
      </c>
      <c r="H35" s="6">
        <v>6</v>
      </c>
      <c r="I35" s="6">
        <v>5</v>
      </c>
      <c r="J35" s="6">
        <v>3</v>
      </c>
      <c r="K35" s="6">
        <v>5</v>
      </c>
      <c r="L35" s="6">
        <v>4</v>
      </c>
      <c r="M35" s="6">
        <v>4</v>
      </c>
      <c r="N35" s="8">
        <v>8</v>
      </c>
      <c r="O35" s="8">
        <v>7</v>
      </c>
      <c r="P35" s="8">
        <v>7</v>
      </c>
      <c r="Q35" s="8">
        <v>5</v>
      </c>
      <c r="R35" s="8">
        <v>4</v>
      </c>
      <c r="S35" s="8">
        <v>5</v>
      </c>
      <c r="T35" s="8">
        <v>1</v>
      </c>
      <c r="U35" s="8">
        <v>2</v>
      </c>
      <c r="V35" s="8">
        <f t="shared" si="0"/>
        <v>-2</v>
      </c>
      <c r="W35" s="17">
        <f t="shared" si="1"/>
        <v>-0.5</v>
      </c>
    </row>
    <row r="36" spans="1:23" x14ac:dyDescent="0.25">
      <c r="A36" s="6" t="s">
        <v>179</v>
      </c>
      <c r="B36" s="6" t="s">
        <v>198</v>
      </c>
      <c r="C36" s="6" t="s">
        <v>199</v>
      </c>
      <c r="D36" s="6" t="s">
        <v>200</v>
      </c>
      <c r="E36" s="9">
        <v>9</v>
      </c>
      <c r="F36" s="9">
        <v>13</v>
      </c>
      <c r="G36" s="6">
        <v>26</v>
      </c>
      <c r="H36" s="6">
        <v>24</v>
      </c>
      <c r="I36" s="6">
        <v>31</v>
      </c>
      <c r="J36" s="6">
        <v>30</v>
      </c>
      <c r="K36" s="6">
        <v>29</v>
      </c>
      <c r="L36" s="6">
        <v>21</v>
      </c>
      <c r="M36" s="6">
        <v>34</v>
      </c>
      <c r="N36" s="8">
        <v>35</v>
      </c>
      <c r="O36" s="8">
        <v>35</v>
      </c>
      <c r="P36" s="8">
        <v>34</v>
      </c>
      <c r="Q36" s="8">
        <v>34</v>
      </c>
      <c r="R36" s="8">
        <v>28</v>
      </c>
      <c r="S36" s="8">
        <v>30</v>
      </c>
      <c r="T36" s="8">
        <v>25</v>
      </c>
      <c r="U36" s="8">
        <v>29</v>
      </c>
      <c r="V36" s="8">
        <f t="shared" si="0"/>
        <v>20</v>
      </c>
      <c r="W36" s="17">
        <f t="shared" si="1"/>
        <v>2.2222222222222223</v>
      </c>
    </row>
    <row r="37" spans="1:23" x14ac:dyDescent="0.25">
      <c r="A37" s="6" t="s">
        <v>179</v>
      </c>
      <c r="B37" s="6" t="s">
        <v>201</v>
      </c>
      <c r="C37" s="6" t="s">
        <v>202</v>
      </c>
      <c r="D37" s="6" t="s">
        <v>200</v>
      </c>
      <c r="E37" s="9">
        <v>7</v>
      </c>
      <c r="F37" s="9">
        <v>10</v>
      </c>
      <c r="G37" s="6">
        <v>10</v>
      </c>
      <c r="H37" s="6">
        <v>14</v>
      </c>
      <c r="I37" s="6">
        <v>19</v>
      </c>
      <c r="J37" s="6">
        <v>16</v>
      </c>
      <c r="K37" s="6">
        <v>18</v>
      </c>
      <c r="L37" s="6">
        <v>20</v>
      </c>
      <c r="M37" s="6">
        <v>15</v>
      </c>
      <c r="N37" s="8">
        <v>11</v>
      </c>
      <c r="O37" s="8">
        <v>12</v>
      </c>
      <c r="P37" s="8">
        <v>12</v>
      </c>
      <c r="Q37" s="8">
        <v>9</v>
      </c>
      <c r="R37" s="8">
        <v>7</v>
      </c>
      <c r="S37" s="8">
        <v>9</v>
      </c>
      <c r="T37" s="8">
        <v>6</v>
      </c>
      <c r="U37" s="8">
        <v>1</v>
      </c>
      <c r="V37" s="8">
        <f t="shared" si="0"/>
        <v>-6</v>
      </c>
      <c r="W37" s="17">
        <f t="shared" si="1"/>
        <v>-0.8571428571428571</v>
      </c>
    </row>
    <row r="38" spans="1:23" x14ac:dyDescent="0.25">
      <c r="A38" s="6" t="s">
        <v>179</v>
      </c>
      <c r="B38" s="6" t="s">
        <v>197</v>
      </c>
      <c r="C38" s="6" t="s">
        <v>197</v>
      </c>
      <c r="D38" s="6" t="s">
        <v>200</v>
      </c>
      <c r="E38" s="9">
        <v>14</v>
      </c>
      <c r="F38" s="9">
        <v>12</v>
      </c>
      <c r="G38" s="6">
        <v>2</v>
      </c>
      <c r="H38" s="6">
        <v>3</v>
      </c>
      <c r="I38" s="6">
        <v>2</v>
      </c>
      <c r="J38" s="6">
        <v>2</v>
      </c>
      <c r="K38" s="6">
        <v>1</v>
      </c>
      <c r="L38" s="6">
        <v>1</v>
      </c>
      <c r="M38" s="6">
        <v>2</v>
      </c>
      <c r="N38" s="8">
        <v>2</v>
      </c>
      <c r="O38" s="8">
        <v>3</v>
      </c>
      <c r="P38" s="8">
        <v>0</v>
      </c>
      <c r="Q38" s="8">
        <v>1</v>
      </c>
      <c r="R38" s="8">
        <v>1</v>
      </c>
      <c r="S38" s="8">
        <v>0</v>
      </c>
      <c r="T38" s="8">
        <v>0</v>
      </c>
      <c r="U38" s="8">
        <v>0</v>
      </c>
      <c r="V38" s="8">
        <f t="shared" si="0"/>
        <v>-14</v>
      </c>
      <c r="W38" s="17">
        <f t="shared" si="1"/>
        <v>-1</v>
      </c>
    </row>
    <row r="39" spans="1:23" x14ac:dyDescent="0.25">
      <c r="A39" s="6" t="s">
        <v>203</v>
      </c>
      <c r="B39" s="6" t="s">
        <v>204</v>
      </c>
      <c r="C39" s="6" t="s">
        <v>205</v>
      </c>
      <c r="D39" s="6" t="s">
        <v>206</v>
      </c>
      <c r="E39" s="9">
        <v>51</v>
      </c>
      <c r="F39" s="9">
        <v>59</v>
      </c>
      <c r="G39" s="6">
        <v>61</v>
      </c>
      <c r="H39" s="6">
        <v>57</v>
      </c>
      <c r="I39" s="6">
        <v>66</v>
      </c>
      <c r="J39" s="6">
        <v>84</v>
      </c>
      <c r="K39" s="6">
        <v>73</v>
      </c>
      <c r="L39" s="6">
        <v>65</v>
      </c>
      <c r="M39" s="6">
        <v>75</v>
      </c>
      <c r="N39" s="8">
        <v>78</v>
      </c>
      <c r="O39" s="8">
        <v>85</v>
      </c>
      <c r="P39" s="8">
        <v>80</v>
      </c>
      <c r="Q39" s="8">
        <v>84</v>
      </c>
      <c r="R39" s="8">
        <v>78</v>
      </c>
      <c r="S39" s="8">
        <v>84</v>
      </c>
      <c r="T39" s="8">
        <v>72</v>
      </c>
      <c r="U39" s="8">
        <v>87</v>
      </c>
      <c r="V39" s="8">
        <f t="shared" si="0"/>
        <v>36</v>
      </c>
      <c r="W39" s="17">
        <f t="shared" si="1"/>
        <v>0.70588235294117652</v>
      </c>
    </row>
    <row r="40" spans="1:23" x14ac:dyDescent="0.25">
      <c r="A40" s="6" t="s">
        <v>203</v>
      </c>
      <c r="B40" s="6" t="s">
        <v>207</v>
      </c>
      <c r="C40" s="6" t="s">
        <v>189</v>
      </c>
      <c r="D40" s="6" t="s">
        <v>206</v>
      </c>
      <c r="E40" s="9"/>
      <c r="F40" s="9"/>
      <c r="G40" s="6"/>
      <c r="H40" s="6"/>
      <c r="I40" s="6"/>
      <c r="J40" s="6"/>
      <c r="K40" s="6"/>
      <c r="L40" s="6"/>
      <c r="M40" s="6"/>
      <c r="N40" s="8"/>
      <c r="O40" s="8"/>
      <c r="P40" s="8"/>
      <c r="Q40" s="8"/>
      <c r="R40" s="8"/>
      <c r="S40" s="8">
        <v>6</v>
      </c>
      <c r="T40" s="8">
        <v>25</v>
      </c>
      <c r="U40" s="8">
        <v>18</v>
      </c>
      <c r="V40" s="8">
        <f t="shared" si="0"/>
        <v>18</v>
      </c>
      <c r="W40" s="17"/>
    </row>
    <row r="41" spans="1:23" x14ac:dyDescent="0.25">
      <c r="A41" s="6" t="s">
        <v>203</v>
      </c>
      <c r="B41" s="12" t="s">
        <v>283</v>
      </c>
      <c r="C41" s="12" t="s">
        <v>258</v>
      </c>
      <c r="D41" s="12" t="s">
        <v>138</v>
      </c>
      <c r="E41" s="13">
        <v>26</v>
      </c>
      <c r="F41" s="13">
        <v>21</v>
      </c>
      <c r="G41" s="12">
        <v>19</v>
      </c>
      <c r="H41" s="12">
        <v>15</v>
      </c>
      <c r="I41" s="12">
        <v>23</v>
      </c>
      <c r="J41" s="12">
        <v>23</v>
      </c>
      <c r="K41" s="12">
        <v>22</v>
      </c>
      <c r="L41" s="12">
        <v>22</v>
      </c>
      <c r="M41" s="12">
        <v>21</v>
      </c>
      <c r="N41" s="14">
        <v>23</v>
      </c>
      <c r="O41" s="14">
        <v>38</v>
      </c>
      <c r="P41" s="14">
        <v>31</v>
      </c>
      <c r="Q41" s="14">
        <v>40</v>
      </c>
      <c r="R41" s="14">
        <v>42</v>
      </c>
      <c r="S41" s="14">
        <v>32</v>
      </c>
      <c r="T41" s="14">
        <v>29</v>
      </c>
      <c r="U41" s="14">
        <v>29</v>
      </c>
      <c r="V41" s="8">
        <f t="shared" si="0"/>
        <v>3</v>
      </c>
      <c r="W41" s="15">
        <f t="shared" si="1"/>
        <v>0.11538461538461539</v>
      </c>
    </row>
    <row r="42" spans="1:23" x14ac:dyDescent="0.25">
      <c r="A42" s="6" t="s">
        <v>203</v>
      </c>
      <c r="B42" s="6" t="s">
        <v>252</v>
      </c>
      <c r="C42" s="6" t="s">
        <v>253</v>
      </c>
      <c r="D42" s="6" t="s">
        <v>138</v>
      </c>
      <c r="E42" s="9"/>
      <c r="F42" s="9"/>
      <c r="G42" s="6"/>
      <c r="H42" s="6"/>
      <c r="I42" s="6"/>
      <c r="J42" s="6"/>
      <c r="K42" s="6"/>
      <c r="L42" s="6"/>
      <c r="M42" s="6"/>
      <c r="N42" s="8"/>
      <c r="O42" s="8"/>
      <c r="P42" s="8"/>
      <c r="Q42" s="8"/>
      <c r="R42" s="8"/>
      <c r="S42" s="8"/>
      <c r="T42" s="8"/>
      <c r="U42" s="8">
        <v>2</v>
      </c>
      <c r="V42" s="8">
        <f t="shared" si="0"/>
        <v>2</v>
      </c>
      <c r="W42" s="17"/>
    </row>
    <row r="43" spans="1:23" x14ac:dyDescent="0.25">
      <c r="A43" s="6" t="s">
        <v>203</v>
      </c>
      <c r="B43" s="6" t="s">
        <v>204</v>
      </c>
      <c r="C43" s="6" t="s">
        <v>209</v>
      </c>
      <c r="D43" s="6" t="s">
        <v>138</v>
      </c>
      <c r="E43" s="9">
        <v>23</v>
      </c>
      <c r="F43" s="9">
        <v>25</v>
      </c>
      <c r="G43" s="6">
        <v>24</v>
      </c>
      <c r="H43" s="6">
        <v>18</v>
      </c>
      <c r="I43" s="6">
        <v>19</v>
      </c>
      <c r="J43" s="6">
        <v>19</v>
      </c>
      <c r="K43" s="6">
        <v>11</v>
      </c>
      <c r="L43" s="6">
        <v>15</v>
      </c>
      <c r="M43" s="6">
        <v>8</v>
      </c>
      <c r="N43" s="8">
        <v>8</v>
      </c>
      <c r="O43" s="8">
        <v>14</v>
      </c>
      <c r="P43" s="8">
        <v>16</v>
      </c>
      <c r="Q43" s="8">
        <v>16</v>
      </c>
      <c r="R43" s="8">
        <v>16</v>
      </c>
      <c r="S43" s="8">
        <v>13</v>
      </c>
      <c r="T43" s="8">
        <v>17</v>
      </c>
      <c r="U43" s="8">
        <v>13</v>
      </c>
      <c r="V43" s="8">
        <f t="shared" si="0"/>
        <v>-10</v>
      </c>
      <c r="W43" s="17">
        <f t="shared" si="1"/>
        <v>-0.43478260869565216</v>
      </c>
    </row>
    <row r="44" spans="1:23" x14ac:dyDescent="0.25">
      <c r="A44" s="6" t="s">
        <v>203</v>
      </c>
      <c r="B44" s="6" t="s">
        <v>210</v>
      </c>
      <c r="C44" s="6" t="s">
        <v>211</v>
      </c>
      <c r="D44" s="6" t="s">
        <v>141</v>
      </c>
      <c r="E44" s="9"/>
      <c r="F44" s="9"/>
      <c r="G44" s="6"/>
      <c r="H44" s="6"/>
      <c r="I44" s="6"/>
      <c r="J44" s="6"/>
      <c r="K44" s="6"/>
      <c r="L44" s="6"/>
      <c r="M44" s="6"/>
      <c r="N44" s="8"/>
      <c r="O44" s="8"/>
      <c r="P44" s="8"/>
      <c r="Q44" s="8"/>
      <c r="R44" s="8">
        <v>4</v>
      </c>
      <c r="S44" s="8">
        <v>6</v>
      </c>
      <c r="T44" s="8">
        <v>7</v>
      </c>
      <c r="U44" s="8">
        <v>13</v>
      </c>
      <c r="V44" s="8">
        <f t="shared" si="0"/>
        <v>13</v>
      </c>
      <c r="W44" s="17"/>
    </row>
    <row r="45" spans="1:23" x14ac:dyDescent="0.25">
      <c r="A45" s="6" t="s">
        <v>203</v>
      </c>
      <c r="B45" s="6" t="s">
        <v>212</v>
      </c>
      <c r="C45" s="6" t="s">
        <v>213</v>
      </c>
      <c r="D45" s="6" t="s">
        <v>141</v>
      </c>
      <c r="E45" s="9"/>
      <c r="F45" s="9"/>
      <c r="G45" s="6"/>
      <c r="H45" s="6"/>
      <c r="I45" s="6"/>
      <c r="J45" s="6"/>
      <c r="K45" s="6"/>
      <c r="L45" s="6"/>
      <c r="M45" s="6"/>
      <c r="N45" s="8"/>
      <c r="O45" s="8"/>
      <c r="P45" s="8"/>
      <c r="Q45" s="8"/>
      <c r="R45" s="8">
        <v>0</v>
      </c>
      <c r="S45" s="8">
        <v>5</v>
      </c>
      <c r="T45" s="8">
        <v>3</v>
      </c>
      <c r="U45" s="8">
        <v>2</v>
      </c>
      <c r="V45" s="8">
        <f t="shared" si="0"/>
        <v>2</v>
      </c>
      <c r="W45" s="17"/>
    </row>
    <row r="46" spans="1:23" x14ac:dyDescent="0.25">
      <c r="A46" s="6" t="s">
        <v>203</v>
      </c>
      <c r="B46" s="6" t="s">
        <v>167</v>
      </c>
      <c r="C46" s="6" t="s">
        <v>255</v>
      </c>
      <c r="D46" s="6" t="s">
        <v>138</v>
      </c>
      <c r="E46" s="9"/>
      <c r="F46" s="9"/>
      <c r="G46" s="6"/>
      <c r="H46" s="6"/>
      <c r="I46" s="6"/>
      <c r="J46" s="6"/>
      <c r="K46" s="6"/>
      <c r="L46" s="6"/>
      <c r="M46" s="6"/>
      <c r="N46" s="8"/>
      <c r="O46" s="8"/>
      <c r="P46" s="8"/>
      <c r="Q46" s="8"/>
      <c r="R46" s="8"/>
      <c r="S46" s="8"/>
      <c r="T46" s="8"/>
      <c r="U46" s="8">
        <v>6</v>
      </c>
      <c r="V46" s="8">
        <f t="shared" si="0"/>
        <v>6</v>
      </c>
      <c r="W46" s="17"/>
    </row>
    <row r="47" spans="1:23" x14ac:dyDescent="0.25">
      <c r="A47" s="6" t="s">
        <v>203</v>
      </c>
      <c r="B47" s="6" t="s">
        <v>214</v>
      </c>
      <c r="C47" s="6" t="s">
        <v>215</v>
      </c>
      <c r="D47" s="6" t="s">
        <v>141</v>
      </c>
      <c r="E47" s="9"/>
      <c r="F47" s="9"/>
      <c r="G47" s="6"/>
      <c r="H47" s="6"/>
      <c r="I47" s="6"/>
      <c r="J47" s="6"/>
      <c r="K47" s="6"/>
      <c r="L47" s="6"/>
      <c r="M47" s="6"/>
      <c r="N47" s="8"/>
      <c r="O47" s="8"/>
      <c r="P47" s="8"/>
      <c r="Q47" s="8"/>
      <c r="R47" s="8">
        <v>5</v>
      </c>
      <c r="S47" s="8">
        <v>8</v>
      </c>
      <c r="T47" s="8">
        <v>14</v>
      </c>
      <c r="U47" s="8">
        <v>27</v>
      </c>
      <c r="V47" s="8">
        <f t="shared" si="0"/>
        <v>27</v>
      </c>
      <c r="W47" s="17"/>
    </row>
    <row r="48" spans="1:23" x14ac:dyDescent="0.25">
      <c r="A48" s="6" t="s">
        <v>203</v>
      </c>
      <c r="B48" s="6" t="s">
        <v>207</v>
      </c>
      <c r="C48" s="6" t="s">
        <v>189</v>
      </c>
      <c r="D48" s="6" t="s">
        <v>138</v>
      </c>
      <c r="E48" s="9"/>
      <c r="F48" s="9"/>
      <c r="G48" s="6"/>
      <c r="H48" s="6"/>
      <c r="I48" s="6"/>
      <c r="J48" s="6"/>
      <c r="K48" s="6"/>
      <c r="L48" s="6"/>
      <c r="M48" s="6"/>
      <c r="N48" s="8"/>
      <c r="O48" s="8"/>
      <c r="P48" s="8"/>
      <c r="Q48" s="8"/>
      <c r="R48" s="8">
        <v>5</v>
      </c>
      <c r="S48" s="8">
        <v>20</v>
      </c>
      <c r="T48" s="8">
        <v>25</v>
      </c>
      <c r="U48" s="8">
        <v>29</v>
      </c>
      <c r="V48" s="8">
        <f t="shared" si="0"/>
        <v>29</v>
      </c>
      <c r="W48" s="17"/>
    </row>
    <row r="49" spans="1:23" x14ac:dyDescent="0.25">
      <c r="A49" s="6" t="s">
        <v>203</v>
      </c>
      <c r="B49" s="6" t="s">
        <v>216</v>
      </c>
      <c r="C49" s="6" t="s">
        <v>217</v>
      </c>
      <c r="D49" s="6" t="s">
        <v>141</v>
      </c>
      <c r="E49" s="9"/>
      <c r="F49" s="9"/>
      <c r="G49" s="6"/>
      <c r="H49" s="6"/>
      <c r="I49" s="6"/>
      <c r="J49" s="6"/>
      <c r="K49" s="6"/>
      <c r="L49" s="6"/>
      <c r="M49" s="6"/>
      <c r="N49" s="8"/>
      <c r="O49" s="8"/>
      <c r="P49" s="8"/>
      <c r="Q49" s="8">
        <v>7</v>
      </c>
      <c r="R49" s="8">
        <v>12</v>
      </c>
      <c r="S49" s="8">
        <v>8</v>
      </c>
      <c r="T49" s="8">
        <v>11</v>
      </c>
      <c r="U49" s="8">
        <v>10</v>
      </c>
      <c r="V49" s="8">
        <f t="shared" si="0"/>
        <v>10</v>
      </c>
      <c r="W49" s="17"/>
    </row>
    <row r="50" spans="1:23" x14ac:dyDescent="0.25">
      <c r="A50" s="6" t="s">
        <v>203</v>
      </c>
      <c r="B50" s="6" t="s">
        <v>218</v>
      </c>
      <c r="C50" s="6" t="s">
        <v>160</v>
      </c>
      <c r="D50" s="6" t="s">
        <v>138</v>
      </c>
      <c r="E50" s="9">
        <v>106</v>
      </c>
      <c r="F50" s="9">
        <v>104</v>
      </c>
      <c r="G50" s="6">
        <v>119</v>
      </c>
      <c r="H50" s="6">
        <v>107</v>
      </c>
      <c r="I50" s="6">
        <v>136</v>
      </c>
      <c r="J50" s="6">
        <v>118</v>
      </c>
      <c r="K50" s="6">
        <v>134</v>
      </c>
      <c r="L50" s="6">
        <v>127</v>
      </c>
      <c r="M50" s="6">
        <v>141</v>
      </c>
      <c r="N50" s="8">
        <v>126</v>
      </c>
      <c r="O50" s="8">
        <v>127</v>
      </c>
      <c r="P50" s="8">
        <v>120</v>
      </c>
      <c r="Q50" s="8">
        <v>124</v>
      </c>
      <c r="R50" s="8">
        <v>107</v>
      </c>
      <c r="S50" s="8">
        <v>101</v>
      </c>
      <c r="T50" s="8">
        <v>90</v>
      </c>
      <c r="U50" s="8">
        <v>96</v>
      </c>
      <c r="V50" s="8">
        <f t="shared" si="0"/>
        <v>-10</v>
      </c>
      <c r="W50" s="17">
        <f t="shared" si="1"/>
        <v>-9.4339622641509441E-2</v>
      </c>
    </row>
    <row r="51" spans="1:23" x14ac:dyDescent="0.25">
      <c r="A51" s="6" t="s">
        <v>203</v>
      </c>
      <c r="B51" s="6" t="s">
        <v>169</v>
      </c>
      <c r="C51" s="6" t="s">
        <v>170</v>
      </c>
      <c r="D51" s="6" t="s">
        <v>141</v>
      </c>
      <c r="E51" s="9">
        <v>11</v>
      </c>
      <c r="F51" s="9">
        <v>11</v>
      </c>
      <c r="G51" s="6">
        <v>20</v>
      </c>
      <c r="H51" s="6">
        <v>26</v>
      </c>
      <c r="I51" s="6">
        <v>46</v>
      </c>
      <c r="J51" s="6">
        <v>49</v>
      </c>
      <c r="K51" s="6">
        <v>63</v>
      </c>
      <c r="L51" s="6">
        <v>64</v>
      </c>
      <c r="M51" s="6">
        <v>73</v>
      </c>
      <c r="N51" s="8">
        <v>72</v>
      </c>
      <c r="O51" s="8">
        <v>72</v>
      </c>
      <c r="P51" s="8">
        <v>64</v>
      </c>
      <c r="Q51" s="8">
        <v>66</v>
      </c>
      <c r="R51" s="8">
        <v>67</v>
      </c>
      <c r="S51" s="8">
        <v>57</v>
      </c>
      <c r="T51" s="8">
        <v>62</v>
      </c>
      <c r="U51" s="8">
        <v>49</v>
      </c>
      <c r="V51" s="8">
        <f t="shared" si="0"/>
        <v>38</v>
      </c>
      <c r="W51" s="17">
        <f t="shared" si="1"/>
        <v>3.4545454545454546</v>
      </c>
    </row>
    <row r="52" spans="1:23" x14ac:dyDescent="0.25">
      <c r="A52" s="6" t="s">
        <v>203</v>
      </c>
      <c r="B52" s="6" t="s">
        <v>136</v>
      </c>
      <c r="C52" s="6" t="s">
        <v>219</v>
      </c>
      <c r="D52" s="6" t="s">
        <v>141</v>
      </c>
      <c r="E52" s="9">
        <v>53</v>
      </c>
      <c r="F52" s="9">
        <v>82</v>
      </c>
      <c r="G52" s="6">
        <v>91</v>
      </c>
      <c r="H52" s="6">
        <v>98</v>
      </c>
      <c r="I52" s="6">
        <v>103</v>
      </c>
      <c r="J52" s="6">
        <v>107</v>
      </c>
      <c r="K52" s="6">
        <v>102</v>
      </c>
      <c r="L52" s="6">
        <v>92</v>
      </c>
      <c r="M52" s="6">
        <v>96</v>
      </c>
      <c r="N52" s="8">
        <v>103</v>
      </c>
      <c r="O52" s="8">
        <v>94</v>
      </c>
      <c r="P52" s="8">
        <v>87</v>
      </c>
      <c r="Q52" s="8">
        <v>89</v>
      </c>
      <c r="R52" s="8">
        <v>83</v>
      </c>
      <c r="S52" s="8">
        <v>68</v>
      </c>
      <c r="T52" s="8">
        <v>56</v>
      </c>
      <c r="U52" s="8">
        <v>53</v>
      </c>
      <c r="V52" s="8">
        <f t="shared" si="0"/>
        <v>0</v>
      </c>
      <c r="W52" s="17">
        <f t="shared" si="1"/>
        <v>0</v>
      </c>
    </row>
    <row r="53" spans="1:23" x14ac:dyDescent="0.25">
      <c r="A53" s="6" t="s">
        <v>203</v>
      </c>
      <c r="B53" s="6" t="s">
        <v>220</v>
      </c>
      <c r="C53" s="6" t="s">
        <v>221</v>
      </c>
      <c r="D53" s="6" t="s">
        <v>222</v>
      </c>
      <c r="E53" s="9">
        <v>3</v>
      </c>
      <c r="F53" s="9">
        <v>27</v>
      </c>
      <c r="G53" s="6">
        <v>70</v>
      </c>
      <c r="H53" s="6">
        <v>84</v>
      </c>
      <c r="I53" s="6">
        <v>91</v>
      </c>
      <c r="J53" s="6">
        <v>95</v>
      </c>
      <c r="K53" s="6">
        <v>94</v>
      </c>
      <c r="L53" s="6">
        <v>111</v>
      </c>
      <c r="M53" s="6">
        <v>136</v>
      </c>
      <c r="N53" s="8">
        <v>132</v>
      </c>
      <c r="O53" s="8">
        <v>174</v>
      </c>
      <c r="P53" s="8">
        <v>133</v>
      </c>
      <c r="Q53" s="8">
        <v>102</v>
      </c>
      <c r="R53" s="8">
        <v>71</v>
      </c>
      <c r="S53" s="8">
        <v>48</v>
      </c>
      <c r="T53" s="8">
        <v>32</v>
      </c>
      <c r="U53" s="8">
        <v>25</v>
      </c>
      <c r="V53" s="8">
        <f t="shared" si="0"/>
        <v>22</v>
      </c>
      <c r="W53" s="17">
        <f t="shared" si="1"/>
        <v>7.333333333333333</v>
      </c>
    </row>
    <row r="54" spans="1:23" x14ac:dyDescent="0.25">
      <c r="A54" s="6" t="s">
        <v>203</v>
      </c>
      <c r="B54" s="6" t="s">
        <v>223</v>
      </c>
      <c r="C54" s="6" t="s">
        <v>224</v>
      </c>
      <c r="D54" s="6" t="s">
        <v>42</v>
      </c>
      <c r="E54" s="9"/>
      <c r="F54" s="9"/>
      <c r="G54" s="6"/>
      <c r="H54" s="6"/>
      <c r="I54" s="6"/>
      <c r="J54" s="6"/>
      <c r="K54" s="6"/>
      <c r="L54" s="6"/>
      <c r="M54" s="6"/>
      <c r="N54" s="8"/>
      <c r="O54" s="8"/>
      <c r="P54" s="8"/>
      <c r="Q54" s="8"/>
      <c r="R54" s="8"/>
      <c r="S54" s="8">
        <v>15</v>
      </c>
      <c r="T54" s="8">
        <v>14</v>
      </c>
      <c r="U54" s="8">
        <v>10</v>
      </c>
      <c r="V54" s="8">
        <f t="shared" si="0"/>
        <v>10</v>
      </c>
      <c r="W54" s="17"/>
    </row>
    <row r="55" spans="1:23" x14ac:dyDescent="0.25">
      <c r="A55" s="6" t="s">
        <v>225</v>
      </c>
      <c r="B55" s="12" t="s">
        <v>208</v>
      </c>
      <c r="C55" s="12" t="s">
        <v>258</v>
      </c>
      <c r="D55" s="12" t="s">
        <v>185</v>
      </c>
      <c r="E55" s="13">
        <v>28</v>
      </c>
      <c r="F55" s="13">
        <v>36</v>
      </c>
      <c r="G55" s="12">
        <v>28</v>
      </c>
      <c r="H55" s="12">
        <v>35</v>
      </c>
      <c r="I55" s="12">
        <v>35</v>
      </c>
      <c r="J55" s="12">
        <v>44</v>
      </c>
      <c r="K55" s="12">
        <v>45</v>
      </c>
      <c r="L55" s="12">
        <v>40</v>
      </c>
      <c r="M55" s="12">
        <v>37</v>
      </c>
      <c r="N55" s="14">
        <v>39</v>
      </c>
      <c r="O55" s="14">
        <v>36</v>
      </c>
      <c r="P55" s="14">
        <v>37</v>
      </c>
      <c r="Q55" s="14">
        <v>39</v>
      </c>
      <c r="R55" s="14">
        <v>35</v>
      </c>
      <c r="S55" s="14">
        <v>29</v>
      </c>
      <c r="T55" s="14">
        <v>24</v>
      </c>
      <c r="U55" s="14">
        <v>18</v>
      </c>
      <c r="V55" s="8">
        <f t="shared" si="0"/>
        <v>-10</v>
      </c>
      <c r="W55" s="15">
        <f t="shared" si="1"/>
        <v>-0.35714285714285715</v>
      </c>
    </row>
    <row r="56" spans="1:23" x14ac:dyDescent="0.25">
      <c r="A56" s="6" t="s">
        <v>225</v>
      </c>
      <c r="B56" s="6" t="s">
        <v>256</v>
      </c>
      <c r="C56" s="6" t="s">
        <v>257</v>
      </c>
      <c r="D56" s="6" t="s">
        <v>185</v>
      </c>
      <c r="E56" s="9"/>
      <c r="F56" s="9"/>
      <c r="G56" s="6"/>
      <c r="H56" s="6"/>
      <c r="I56" s="6"/>
      <c r="J56" s="6"/>
      <c r="K56" s="6"/>
      <c r="L56" s="6"/>
      <c r="M56" s="6"/>
      <c r="N56" s="8"/>
      <c r="O56" s="8"/>
      <c r="P56" s="8"/>
      <c r="Q56" s="8"/>
      <c r="R56" s="8"/>
      <c r="S56" s="8"/>
      <c r="T56" s="8"/>
      <c r="U56" s="8">
        <v>8</v>
      </c>
      <c r="V56" s="8">
        <f t="shared" si="0"/>
        <v>8</v>
      </c>
      <c r="W56" s="17"/>
    </row>
    <row r="57" spans="1:23" x14ac:dyDescent="0.25">
      <c r="A57" s="6" t="s">
        <v>225</v>
      </c>
      <c r="B57" s="6" t="s">
        <v>226</v>
      </c>
      <c r="C57" s="6" t="s">
        <v>227</v>
      </c>
      <c r="D57" s="6" t="s">
        <v>185</v>
      </c>
      <c r="E57" s="9">
        <v>0</v>
      </c>
      <c r="F57" s="9">
        <v>0</v>
      </c>
      <c r="G57" s="6">
        <v>6</v>
      </c>
      <c r="H57" s="6">
        <v>12</v>
      </c>
      <c r="I57" s="6">
        <v>30</v>
      </c>
      <c r="J57" s="6">
        <v>34</v>
      </c>
      <c r="K57" s="6">
        <v>44</v>
      </c>
      <c r="L57" s="6">
        <v>39</v>
      </c>
      <c r="M57" s="6">
        <v>40</v>
      </c>
      <c r="N57" s="8">
        <v>43</v>
      </c>
      <c r="O57" s="8">
        <v>39</v>
      </c>
      <c r="P57" s="8">
        <v>33</v>
      </c>
      <c r="Q57" s="8">
        <v>35</v>
      </c>
      <c r="R57" s="8">
        <v>33</v>
      </c>
      <c r="S57" s="8">
        <v>20</v>
      </c>
      <c r="T57" s="8">
        <v>16</v>
      </c>
      <c r="U57" s="8">
        <v>14</v>
      </c>
      <c r="V57" s="8">
        <f t="shared" ref="V57:V73" si="2">U57-E57</f>
        <v>14</v>
      </c>
      <c r="W57" s="17"/>
    </row>
    <row r="58" spans="1:23" x14ac:dyDescent="0.25">
      <c r="A58" s="6" t="s">
        <v>225</v>
      </c>
      <c r="B58" s="6" t="s">
        <v>136</v>
      </c>
      <c r="C58" s="6" t="s">
        <v>228</v>
      </c>
      <c r="D58" s="6" t="s">
        <v>229</v>
      </c>
      <c r="E58" s="19">
        <v>101</v>
      </c>
      <c r="F58" s="9" t="e">
        <f>SUM(#REF!)</f>
        <v>#REF!</v>
      </c>
      <c r="G58" s="9" t="e">
        <f>SUM(#REF!)</f>
        <v>#REF!</v>
      </c>
      <c r="H58" s="6">
        <v>108</v>
      </c>
      <c r="I58" s="6">
        <v>96</v>
      </c>
      <c r="J58" s="6">
        <v>102</v>
      </c>
      <c r="K58" s="6">
        <v>93</v>
      </c>
      <c r="L58" s="6">
        <v>94</v>
      </c>
      <c r="M58" s="6">
        <v>93</v>
      </c>
      <c r="N58" s="8">
        <v>95</v>
      </c>
      <c r="O58" s="8">
        <v>95</v>
      </c>
      <c r="P58" s="8">
        <v>80</v>
      </c>
      <c r="Q58" s="8">
        <v>82</v>
      </c>
      <c r="R58" s="8">
        <v>68</v>
      </c>
      <c r="S58" s="8">
        <v>47</v>
      </c>
      <c r="T58" s="8">
        <v>38</v>
      </c>
      <c r="U58" s="8">
        <v>42</v>
      </c>
      <c r="V58" s="8">
        <f t="shared" si="2"/>
        <v>-59</v>
      </c>
      <c r="W58" s="17">
        <f t="shared" si="1"/>
        <v>-0.58415841584158412</v>
      </c>
    </row>
    <row r="59" spans="1:23" x14ac:dyDescent="0.25">
      <c r="A59" s="6" t="s">
        <v>225</v>
      </c>
      <c r="B59" s="6" t="s">
        <v>230</v>
      </c>
      <c r="C59" s="6" t="s">
        <v>16</v>
      </c>
      <c r="D59" s="6" t="s">
        <v>182</v>
      </c>
      <c r="E59" s="9">
        <v>105</v>
      </c>
      <c r="F59" s="9">
        <v>124</v>
      </c>
      <c r="G59" s="9">
        <v>127</v>
      </c>
      <c r="H59" s="6">
        <v>139</v>
      </c>
      <c r="I59" s="6">
        <v>138</v>
      </c>
      <c r="J59" s="6">
        <v>150</v>
      </c>
      <c r="K59" s="6">
        <v>109</v>
      </c>
      <c r="L59" s="6">
        <v>115</v>
      </c>
      <c r="M59" s="6">
        <v>129</v>
      </c>
      <c r="N59" s="8">
        <v>126</v>
      </c>
      <c r="O59" s="8">
        <v>173</v>
      </c>
      <c r="P59" s="8">
        <v>153</v>
      </c>
      <c r="Q59" s="8">
        <v>132</v>
      </c>
      <c r="R59" s="8">
        <v>121</v>
      </c>
      <c r="S59" s="8">
        <v>106</v>
      </c>
      <c r="T59" s="8">
        <v>110</v>
      </c>
      <c r="U59" s="8">
        <v>99</v>
      </c>
      <c r="V59" s="8">
        <f t="shared" si="2"/>
        <v>-6</v>
      </c>
      <c r="W59" s="17">
        <f t="shared" si="1"/>
        <v>-5.7142857142857141E-2</v>
      </c>
    </row>
    <row r="60" spans="1:23" x14ac:dyDescent="0.25">
      <c r="A60" s="6" t="s">
        <v>225</v>
      </c>
      <c r="B60" s="10" t="s">
        <v>17</v>
      </c>
      <c r="C60" s="10" t="s">
        <v>18</v>
      </c>
      <c r="D60" s="10" t="s">
        <v>182</v>
      </c>
      <c r="E60" s="20">
        <v>30</v>
      </c>
      <c r="F60" s="20">
        <v>19</v>
      </c>
      <c r="G60" s="10">
        <v>16</v>
      </c>
      <c r="H60" s="10"/>
      <c r="I60" s="10"/>
      <c r="J60" s="10"/>
      <c r="K60" s="10">
        <v>18</v>
      </c>
      <c r="L60" s="10">
        <v>20</v>
      </c>
      <c r="M60" s="10">
        <v>21</v>
      </c>
      <c r="N60" s="11">
        <v>21</v>
      </c>
      <c r="O60" s="11">
        <v>32</v>
      </c>
      <c r="P60" s="11">
        <v>30</v>
      </c>
      <c r="Q60" s="11">
        <v>24</v>
      </c>
      <c r="R60" s="11">
        <v>19</v>
      </c>
      <c r="S60" s="11">
        <v>17</v>
      </c>
      <c r="T60" s="11">
        <v>15</v>
      </c>
      <c r="U60" s="11">
        <v>18</v>
      </c>
      <c r="V60" s="8">
        <f t="shared" si="2"/>
        <v>-12</v>
      </c>
      <c r="W60" s="17">
        <f t="shared" si="1"/>
        <v>-0.4</v>
      </c>
    </row>
    <row r="61" spans="1:23" x14ac:dyDescent="0.25">
      <c r="A61" s="6" t="s">
        <v>225</v>
      </c>
      <c r="B61" s="10" t="s">
        <v>19</v>
      </c>
      <c r="C61" s="10" t="s">
        <v>215</v>
      </c>
      <c r="D61" s="10" t="s">
        <v>182</v>
      </c>
      <c r="E61" s="20">
        <v>8</v>
      </c>
      <c r="F61" s="20">
        <v>33</v>
      </c>
      <c r="G61" s="10">
        <v>31</v>
      </c>
      <c r="H61" s="10"/>
      <c r="I61" s="10"/>
      <c r="J61" s="10"/>
      <c r="K61" s="10">
        <v>2</v>
      </c>
      <c r="L61" s="10">
        <v>1</v>
      </c>
      <c r="M61" s="10">
        <v>1</v>
      </c>
      <c r="N61" s="11">
        <v>1</v>
      </c>
      <c r="O61" s="11">
        <v>35</v>
      </c>
      <c r="P61" s="11">
        <v>32</v>
      </c>
      <c r="Q61" s="11">
        <v>32</v>
      </c>
      <c r="R61" s="11">
        <v>29</v>
      </c>
      <c r="S61" s="11">
        <v>20</v>
      </c>
      <c r="T61" s="11">
        <v>15</v>
      </c>
      <c r="U61" s="11">
        <v>15</v>
      </c>
      <c r="V61" s="8">
        <f t="shared" si="2"/>
        <v>7</v>
      </c>
      <c r="W61" s="17">
        <f t="shared" si="1"/>
        <v>0.875</v>
      </c>
    </row>
    <row r="62" spans="1:23" x14ac:dyDescent="0.25">
      <c r="A62" s="6" t="s">
        <v>225</v>
      </c>
      <c r="B62" s="10" t="s">
        <v>20</v>
      </c>
      <c r="C62" s="10" t="s">
        <v>21</v>
      </c>
      <c r="D62" s="10" t="s">
        <v>182</v>
      </c>
      <c r="E62" s="20">
        <v>16</v>
      </c>
      <c r="F62" s="20">
        <v>15</v>
      </c>
      <c r="G62" s="10">
        <v>16</v>
      </c>
      <c r="H62" s="10"/>
      <c r="I62" s="10"/>
      <c r="J62" s="10"/>
      <c r="K62" s="10">
        <v>15</v>
      </c>
      <c r="L62" s="10">
        <v>13</v>
      </c>
      <c r="M62" s="10">
        <v>25</v>
      </c>
      <c r="N62" s="11">
        <v>24</v>
      </c>
      <c r="O62" s="11">
        <v>30</v>
      </c>
      <c r="P62" s="11">
        <v>26</v>
      </c>
      <c r="Q62" s="11">
        <v>19</v>
      </c>
      <c r="R62" s="11">
        <v>22</v>
      </c>
      <c r="S62" s="11">
        <v>21</v>
      </c>
      <c r="T62" s="11">
        <v>24</v>
      </c>
      <c r="U62" s="11">
        <v>16</v>
      </c>
      <c r="V62" s="8">
        <f t="shared" si="2"/>
        <v>0</v>
      </c>
      <c r="W62" s="17">
        <f t="shared" si="1"/>
        <v>0</v>
      </c>
    </row>
    <row r="63" spans="1:23" x14ac:dyDescent="0.25">
      <c r="A63" s="6" t="s">
        <v>225</v>
      </c>
      <c r="B63" s="10" t="s">
        <v>22</v>
      </c>
      <c r="C63" s="10" t="s">
        <v>23</v>
      </c>
      <c r="D63" s="10" t="s">
        <v>182</v>
      </c>
      <c r="E63" s="20">
        <v>18</v>
      </c>
      <c r="F63" s="20">
        <v>33</v>
      </c>
      <c r="G63" s="10">
        <v>34</v>
      </c>
      <c r="H63" s="10"/>
      <c r="I63" s="10"/>
      <c r="J63" s="10"/>
      <c r="K63" s="10">
        <v>37</v>
      </c>
      <c r="L63" s="10">
        <v>33</v>
      </c>
      <c r="M63" s="10">
        <v>40</v>
      </c>
      <c r="N63" s="11">
        <v>35</v>
      </c>
      <c r="O63" s="11">
        <v>35</v>
      </c>
      <c r="P63" s="11">
        <v>27</v>
      </c>
      <c r="Q63" s="11">
        <v>22</v>
      </c>
      <c r="R63" s="11">
        <v>23</v>
      </c>
      <c r="S63" s="11">
        <v>20</v>
      </c>
      <c r="T63" s="11">
        <v>24</v>
      </c>
      <c r="U63" s="11">
        <v>23</v>
      </c>
      <c r="V63" s="8">
        <f t="shared" si="2"/>
        <v>5</v>
      </c>
      <c r="W63" s="17">
        <f t="shared" si="1"/>
        <v>0.27777777777777779</v>
      </c>
    </row>
    <row r="64" spans="1:23" x14ac:dyDescent="0.25">
      <c r="A64" s="6" t="s">
        <v>225</v>
      </c>
      <c r="B64" s="10" t="s">
        <v>24</v>
      </c>
      <c r="C64" s="10" t="s">
        <v>25</v>
      </c>
      <c r="D64" s="10" t="s">
        <v>182</v>
      </c>
      <c r="E64" s="20">
        <v>13</v>
      </c>
      <c r="F64" s="20">
        <v>1</v>
      </c>
      <c r="G64" s="10">
        <v>1</v>
      </c>
      <c r="H64" s="10"/>
      <c r="I64" s="10"/>
      <c r="J64" s="10"/>
      <c r="K64" s="10">
        <v>0</v>
      </c>
      <c r="L64" s="10">
        <v>0</v>
      </c>
      <c r="M64" s="10">
        <v>0</v>
      </c>
      <c r="N64" s="11"/>
      <c r="O64" s="11"/>
      <c r="P64" s="11"/>
      <c r="Q64" s="11"/>
      <c r="R64" s="11"/>
      <c r="S64" s="11"/>
      <c r="T64" s="11"/>
      <c r="U64" s="11"/>
      <c r="V64" s="8">
        <f t="shared" si="2"/>
        <v>-13</v>
      </c>
      <c r="W64" s="17">
        <f t="shared" ref="W64:W66" si="3">V64/E64</f>
        <v>-1</v>
      </c>
    </row>
    <row r="65" spans="1:23" x14ac:dyDescent="0.25">
      <c r="A65" s="6" t="s">
        <v>225</v>
      </c>
      <c r="B65" s="10" t="s">
        <v>26</v>
      </c>
      <c r="C65" s="10" t="s">
        <v>27</v>
      </c>
      <c r="D65" s="10" t="s">
        <v>182</v>
      </c>
      <c r="E65" s="20">
        <v>20</v>
      </c>
      <c r="F65" s="20">
        <v>23</v>
      </c>
      <c r="G65" s="10">
        <v>29</v>
      </c>
      <c r="H65" s="10"/>
      <c r="I65" s="10"/>
      <c r="J65" s="10"/>
      <c r="K65" s="10">
        <v>37</v>
      </c>
      <c r="L65" s="10">
        <v>48</v>
      </c>
      <c r="M65" s="10">
        <v>42</v>
      </c>
      <c r="N65" s="11">
        <v>45</v>
      </c>
      <c r="O65" s="11">
        <v>41</v>
      </c>
      <c r="P65" s="11">
        <v>38</v>
      </c>
      <c r="Q65" s="11">
        <v>35</v>
      </c>
      <c r="R65" s="11">
        <v>28</v>
      </c>
      <c r="S65" s="11">
        <v>28</v>
      </c>
      <c r="T65" s="11">
        <v>32</v>
      </c>
      <c r="U65" s="11">
        <v>27</v>
      </c>
      <c r="V65" s="8">
        <f t="shared" si="2"/>
        <v>7</v>
      </c>
      <c r="W65" s="17">
        <f t="shared" si="3"/>
        <v>0.35</v>
      </c>
    </row>
    <row r="66" spans="1:23" x14ac:dyDescent="0.25">
      <c r="A66" s="6" t="s">
        <v>28</v>
      </c>
      <c r="B66" s="6" t="s">
        <v>29</v>
      </c>
      <c r="C66" s="6" t="s">
        <v>30</v>
      </c>
      <c r="D66" s="6" t="s">
        <v>222</v>
      </c>
      <c r="E66" s="9">
        <v>30</v>
      </c>
      <c r="F66" s="9">
        <v>31</v>
      </c>
      <c r="G66" s="6">
        <v>41</v>
      </c>
      <c r="H66" s="6">
        <v>59</v>
      </c>
      <c r="I66" s="6">
        <v>77</v>
      </c>
      <c r="J66" s="6">
        <v>90</v>
      </c>
      <c r="K66" s="6">
        <v>115</v>
      </c>
      <c r="L66" s="6">
        <v>170</v>
      </c>
      <c r="M66" s="6">
        <v>205</v>
      </c>
      <c r="N66" s="8">
        <v>221</v>
      </c>
      <c r="O66" s="8">
        <v>250</v>
      </c>
      <c r="P66" s="8">
        <v>220</v>
      </c>
      <c r="Q66" s="8">
        <v>223</v>
      </c>
      <c r="R66" s="8">
        <v>186</v>
      </c>
      <c r="S66" s="8">
        <v>156</v>
      </c>
      <c r="T66" s="8">
        <v>113</v>
      </c>
      <c r="U66" s="8">
        <v>115</v>
      </c>
      <c r="V66" s="8">
        <f t="shared" si="2"/>
        <v>85</v>
      </c>
      <c r="W66" s="17">
        <f t="shared" si="3"/>
        <v>2.8333333333333335</v>
      </c>
    </row>
    <row r="67" spans="1:23" x14ac:dyDescent="0.25">
      <c r="A67" s="6" t="s">
        <v>28</v>
      </c>
      <c r="B67" s="6" t="s">
        <v>31</v>
      </c>
      <c r="C67" s="6" t="s">
        <v>244</v>
      </c>
      <c r="D67" s="6" t="s">
        <v>222</v>
      </c>
      <c r="E67" s="9"/>
      <c r="F67" s="9"/>
      <c r="G67" s="6"/>
      <c r="H67" s="6"/>
      <c r="I67" s="6"/>
      <c r="J67" s="6"/>
      <c r="K67" s="6"/>
      <c r="L67" s="6"/>
      <c r="M67" s="6">
        <v>28</v>
      </c>
      <c r="N67" s="6">
        <v>17</v>
      </c>
      <c r="O67" s="6">
        <v>30</v>
      </c>
      <c r="P67" s="6">
        <v>10</v>
      </c>
      <c r="Q67" s="6">
        <v>6</v>
      </c>
      <c r="R67" s="6">
        <v>2</v>
      </c>
      <c r="S67" s="6">
        <v>3</v>
      </c>
      <c r="T67" s="6">
        <v>2</v>
      </c>
      <c r="U67" s="6">
        <v>4</v>
      </c>
      <c r="V67" s="8">
        <f t="shared" si="2"/>
        <v>4</v>
      </c>
      <c r="W67" s="17"/>
    </row>
    <row r="68" spans="1:23" x14ac:dyDescent="0.25">
      <c r="A68" s="6" t="s">
        <v>28</v>
      </c>
      <c r="B68" s="6" t="s">
        <v>33</v>
      </c>
      <c r="C68" s="6" t="s">
        <v>34</v>
      </c>
      <c r="D68" s="6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>
        <v>2</v>
      </c>
      <c r="T68" s="6"/>
      <c r="U68" s="6">
        <v>2</v>
      </c>
      <c r="V68" s="8">
        <f t="shared" si="2"/>
        <v>2</v>
      </c>
      <c r="W68" s="17"/>
    </row>
    <row r="69" spans="1:23" x14ac:dyDescent="0.25">
      <c r="A69" s="6" t="s">
        <v>28</v>
      </c>
      <c r="B69" s="6" t="s">
        <v>36</v>
      </c>
      <c r="C69" s="6" t="s">
        <v>32</v>
      </c>
      <c r="D69" s="6"/>
      <c r="E69" s="9"/>
      <c r="F69" s="9"/>
      <c r="G69" s="6"/>
      <c r="H69" s="6"/>
      <c r="I69" s="6"/>
      <c r="J69" s="6"/>
      <c r="K69" s="6"/>
      <c r="L69" s="6"/>
      <c r="M69" s="6"/>
      <c r="N69" s="6">
        <v>1</v>
      </c>
      <c r="O69" s="6">
        <v>40</v>
      </c>
      <c r="P69" s="6">
        <v>32</v>
      </c>
      <c r="Q69" s="6">
        <v>29</v>
      </c>
      <c r="R69" s="6">
        <v>21</v>
      </c>
      <c r="S69" s="6">
        <v>10</v>
      </c>
      <c r="T69" s="6">
        <v>4</v>
      </c>
      <c r="U69" s="6">
        <v>5</v>
      </c>
      <c r="V69" s="8">
        <f t="shared" si="2"/>
        <v>5</v>
      </c>
      <c r="W69" s="17"/>
    </row>
    <row r="70" spans="1:23" x14ac:dyDescent="0.25">
      <c r="A70" s="8" t="s">
        <v>135</v>
      </c>
      <c r="B70" s="8" t="s">
        <v>37</v>
      </c>
      <c r="C70" s="8" t="s">
        <v>38</v>
      </c>
      <c r="D70" s="8" t="s">
        <v>222</v>
      </c>
      <c r="E70" s="16">
        <v>0</v>
      </c>
      <c r="F70" s="9"/>
      <c r="G70" s="8"/>
      <c r="H70" s="8"/>
      <c r="I70" s="8"/>
      <c r="J70" s="8"/>
      <c r="K70" s="8"/>
      <c r="L70" s="8"/>
      <c r="M70" s="8"/>
      <c r="N70" s="8"/>
      <c r="O70" s="8">
        <v>50</v>
      </c>
      <c r="P70" s="8">
        <v>46</v>
      </c>
      <c r="Q70" s="8">
        <v>37</v>
      </c>
      <c r="R70" s="8">
        <v>28</v>
      </c>
      <c r="S70" s="8">
        <v>20</v>
      </c>
      <c r="T70" s="8">
        <v>18</v>
      </c>
      <c r="U70" s="8">
        <v>23</v>
      </c>
      <c r="V70" s="8">
        <f t="shared" si="2"/>
        <v>23</v>
      </c>
      <c r="W70" s="17"/>
    </row>
    <row r="71" spans="1:23" x14ac:dyDescent="0.25">
      <c r="A71" s="6" t="s">
        <v>28</v>
      </c>
      <c r="B71" s="6" t="s">
        <v>39</v>
      </c>
      <c r="C71" s="6"/>
      <c r="D71" s="6"/>
      <c r="E71" s="9"/>
      <c r="F71" s="9"/>
      <c r="G71" s="6"/>
      <c r="H71" s="6"/>
      <c r="I71" s="6"/>
      <c r="J71" s="6"/>
      <c r="K71" s="6"/>
      <c r="L71" s="6"/>
      <c r="M71" s="6"/>
      <c r="N71" s="6"/>
      <c r="O71" s="6">
        <v>76</v>
      </c>
      <c r="P71" s="6">
        <v>98</v>
      </c>
      <c r="Q71" s="6">
        <v>99</v>
      </c>
      <c r="R71" s="6">
        <v>88</v>
      </c>
      <c r="S71" s="6">
        <v>62</v>
      </c>
      <c r="T71" s="6">
        <v>42</v>
      </c>
      <c r="U71" s="6">
        <v>36</v>
      </c>
      <c r="V71" s="8">
        <f t="shared" si="2"/>
        <v>36</v>
      </c>
      <c r="W71" s="17"/>
    </row>
    <row r="72" spans="1:23" x14ac:dyDescent="0.25">
      <c r="A72" s="6" t="s">
        <v>28</v>
      </c>
      <c r="B72" s="6" t="s">
        <v>40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>
        <v>7</v>
      </c>
      <c r="O72" s="6">
        <v>9</v>
      </c>
      <c r="P72" s="6">
        <v>20</v>
      </c>
      <c r="Q72" s="6">
        <v>23</v>
      </c>
      <c r="R72" s="6">
        <v>18</v>
      </c>
      <c r="S72" s="6">
        <v>20</v>
      </c>
      <c r="T72" s="6">
        <v>15</v>
      </c>
      <c r="U72" s="6">
        <v>12</v>
      </c>
      <c r="V72" s="8">
        <f t="shared" si="2"/>
        <v>12</v>
      </c>
      <c r="W72" s="17"/>
    </row>
    <row r="73" spans="1:23" x14ac:dyDescent="0.25">
      <c r="A73" s="6" t="s">
        <v>28</v>
      </c>
      <c r="B73" s="6" t="s">
        <v>41</v>
      </c>
      <c r="C73" s="6" t="s">
        <v>112</v>
      </c>
      <c r="D73" s="6" t="s">
        <v>42</v>
      </c>
      <c r="E73" s="9"/>
      <c r="F73" s="9"/>
      <c r="G73" s="6"/>
      <c r="H73" s="6"/>
      <c r="I73" s="6"/>
      <c r="J73" s="6"/>
      <c r="K73" s="6"/>
      <c r="L73" s="6"/>
      <c r="M73" s="6"/>
      <c r="N73" s="6"/>
      <c r="O73" s="6">
        <v>3</v>
      </c>
      <c r="P73" s="6">
        <v>9</v>
      </c>
      <c r="Q73" s="6">
        <v>29</v>
      </c>
      <c r="R73" s="6">
        <v>29</v>
      </c>
      <c r="S73" s="6">
        <v>39</v>
      </c>
      <c r="T73" s="6">
        <v>32</v>
      </c>
      <c r="U73" s="6">
        <v>33</v>
      </c>
      <c r="V73" s="8">
        <f t="shared" si="2"/>
        <v>33</v>
      </c>
      <c r="W73" s="17"/>
    </row>
    <row r="74" spans="1:23" x14ac:dyDescent="0.25">
      <c r="A74" s="6" t="s">
        <v>28</v>
      </c>
      <c r="B74" s="6" t="s">
        <v>251</v>
      </c>
      <c r="C74" s="6" t="s">
        <v>254</v>
      </c>
      <c r="D74" s="6" t="s">
        <v>232</v>
      </c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8"/>
      <c r="W74" s="17"/>
    </row>
    <row r="75" spans="1:23" x14ac:dyDescent="0.25">
      <c r="A75" s="6" t="s">
        <v>28</v>
      </c>
      <c r="B75" s="6" t="s">
        <v>262</v>
      </c>
      <c r="C75" s="6" t="s">
        <v>260</v>
      </c>
      <c r="D75" s="6" t="s">
        <v>233</v>
      </c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8"/>
      <c r="W75" s="17"/>
    </row>
    <row r="76" spans="1:23" x14ac:dyDescent="0.25">
      <c r="A76" s="6" t="s">
        <v>28</v>
      </c>
      <c r="B76" s="6" t="s">
        <v>263</v>
      </c>
      <c r="C76" s="6" t="s">
        <v>261</v>
      </c>
      <c r="D76" s="12"/>
      <c r="E76" s="13"/>
      <c r="F76" s="13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4"/>
      <c r="W76" s="15"/>
    </row>
  </sheetData>
  <autoFilter ref="A1:W76"/>
  <phoneticPr fontId="7" type="noConversion"/>
  <printOptions headings="1" gridLines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2" sqref="D22"/>
    </sheetView>
  </sheetViews>
  <sheetFormatPr defaultRowHeight="15" x14ac:dyDescent="0.25"/>
  <cols>
    <col min="1" max="1" width="10.5703125" customWidth="1"/>
    <col min="2" max="2" width="16.28515625" customWidth="1"/>
    <col min="3" max="3" width="4.42578125" customWidth="1"/>
    <col min="4" max="4" width="4.140625" customWidth="1"/>
    <col min="5" max="5" width="11.140625" customWidth="1"/>
    <col min="6" max="6" width="16.28515625" customWidth="1"/>
    <col min="7" max="10" width="16.28515625" bestFit="1" customWidth="1"/>
    <col min="11" max="12" width="16.28515625" customWidth="1"/>
    <col min="13" max="15" width="16.28515625" bestFit="1" customWidth="1"/>
    <col min="16" max="18" width="16.28515625" customWidth="1"/>
    <col min="19" max="20" width="16.28515625" bestFit="1" customWidth="1"/>
    <col min="21" max="24" width="16.28515625" customWidth="1"/>
    <col min="25" max="25" width="16.28515625" bestFit="1" customWidth="1"/>
    <col min="26" max="80" width="16.28515625" customWidth="1"/>
    <col min="81" max="96" width="17" bestFit="1" customWidth="1"/>
  </cols>
  <sheetData>
    <row r="1" spans="1:4" x14ac:dyDescent="0.25">
      <c r="A1" s="48" t="s">
        <v>117</v>
      </c>
      <c r="B1" s="49" t="s">
        <v>136</v>
      </c>
    </row>
    <row r="3" spans="1:4" x14ac:dyDescent="0.25">
      <c r="A3" s="45"/>
      <c r="B3" s="50" t="s">
        <v>58</v>
      </c>
      <c r="C3" s="46"/>
      <c r="D3" s="47"/>
    </row>
    <row r="4" spans="1:4" x14ac:dyDescent="0.25">
      <c r="A4" s="50" t="s">
        <v>43</v>
      </c>
      <c r="B4" s="45" t="s">
        <v>225</v>
      </c>
      <c r="C4" s="51" t="s">
        <v>135</v>
      </c>
      <c r="D4" s="58" t="s">
        <v>203</v>
      </c>
    </row>
    <row r="5" spans="1:4" x14ac:dyDescent="0.25">
      <c r="A5" s="52" t="s">
        <v>57</v>
      </c>
      <c r="B5" s="54" t="e">
        <v>#REF!</v>
      </c>
      <c r="C5" s="55">
        <v>16</v>
      </c>
      <c r="D5" s="59">
        <v>82</v>
      </c>
    </row>
    <row r="6" spans="1:4" x14ac:dyDescent="0.25">
      <c r="A6" s="53" t="s">
        <v>56</v>
      </c>
      <c r="B6" s="56" t="e">
        <v>#REF!</v>
      </c>
      <c r="C6" s="57">
        <v>18</v>
      </c>
      <c r="D6" s="60">
        <v>91</v>
      </c>
    </row>
    <row r="7" spans="1:4" x14ac:dyDescent="0.25">
      <c r="A7" s="53" t="s">
        <v>55</v>
      </c>
      <c r="B7" s="56">
        <v>108</v>
      </c>
      <c r="C7" s="57">
        <v>19</v>
      </c>
      <c r="D7" s="60">
        <v>98</v>
      </c>
    </row>
    <row r="8" spans="1:4" x14ac:dyDescent="0.25">
      <c r="A8" s="53" t="s">
        <v>54</v>
      </c>
      <c r="B8" s="56">
        <v>96</v>
      </c>
      <c r="C8" s="57">
        <v>25</v>
      </c>
      <c r="D8" s="60">
        <v>103</v>
      </c>
    </row>
    <row r="9" spans="1:4" x14ac:dyDescent="0.25">
      <c r="A9" s="53" t="s">
        <v>53</v>
      </c>
      <c r="B9" s="56">
        <v>102</v>
      </c>
      <c r="C9" s="57">
        <v>31</v>
      </c>
      <c r="D9" s="60">
        <v>107</v>
      </c>
    </row>
    <row r="10" spans="1:4" x14ac:dyDescent="0.25">
      <c r="A10" s="53" t="s">
        <v>52</v>
      </c>
      <c r="B10" s="56">
        <v>93</v>
      </c>
      <c r="C10" s="57">
        <v>38</v>
      </c>
      <c r="D10" s="60">
        <v>102</v>
      </c>
    </row>
    <row r="11" spans="1:4" x14ac:dyDescent="0.25">
      <c r="A11" s="53" t="s">
        <v>51</v>
      </c>
      <c r="B11" s="56">
        <v>94</v>
      </c>
      <c r="C11" s="57">
        <v>45</v>
      </c>
      <c r="D11" s="60">
        <v>92</v>
      </c>
    </row>
    <row r="12" spans="1:4" x14ac:dyDescent="0.25">
      <c r="A12" s="53" t="s">
        <v>50</v>
      </c>
      <c r="B12" s="56">
        <v>93</v>
      </c>
      <c r="C12" s="57">
        <v>37</v>
      </c>
      <c r="D12" s="60">
        <v>96</v>
      </c>
    </row>
    <row r="13" spans="1:4" x14ac:dyDescent="0.25">
      <c r="A13" s="53" t="s">
        <v>49</v>
      </c>
      <c r="B13" s="56">
        <v>95</v>
      </c>
      <c r="C13" s="57">
        <v>40</v>
      </c>
      <c r="D13" s="60">
        <v>103</v>
      </c>
    </row>
    <row r="14" spans="1:4" x14ac:dyDescent="0.25">
      <c r="A14" s="53" t="s">
        <v>48</v>
      </c>
      <c r="B14" s="56">
        <v>95</v>
      </c>
      <c r="C14" s="57">
        <v>33</v>
      </c>
      <c r="D14" s="60">
        <v>94</v>
      </c>
    </row>
    <row r="15" spans="1:4" x14ac:dyDescent="0.25">
      <c r="A15" s="53" t="s">
        <v>47</v>
      </c>
      <c r="B15" s="56">
        <v>80</v>
      </c>
      <c r="C15" s="57">
        <v>33</v>
      </c>
      <c r="D15" s="60">
        <v>87</v>
      </c>
    </row>
    <row r="16" spans="1:4" x14ac:dyDescent="0.25">
      <c r="A16" s="53" t="s">
        <v>46</v>
      </c>
      <c r="B16" s="56">
        <v>82</v>
      </c>
      <c r="C16" s="57">
        <v>36</v>
      </c>
      <c r="D16" s="60">
        <v>89</v>
      </c>
    </row>
    <row r="17" spans="1:6" x14ac:dyDescent="0.25">
      <c r="A17" s="53" t="s">
        <v>45</v>
      </c>
      <c r="B17" s="56">
        <v>68</v>
      </c>
      <c r="C17" s="57">
        <v>45</v>
      </c>
      <c r="D17" s="60">
        <v>83</v>
      </c>
    </row>
    <row r="18" spans="1:6" x14ac:dyDescent="0.25">
      <c r="A18" s="53" t="s">
        <v>44</v>
      </c>
      <c r="B18" s="56">
        <v>47</v>
      </c>
      <c r="C18" s="57">
        <v>56</v>
      </c>
      <c r="D18" s="60">
        <v>68</v>
      </c>
    </row>
    <row r="19" spans="1:6" x14ac:dyDescent="0.25">
      <c r="A19" s="53" t="s">
        <v>241</v>
      </c>
      <c r="B19" s="56">
        <v>38</v>
      </c>
      <c r="C19" s="57">
        <v>60</v>
      </c>
      <c r="D19" s="60">
        <v>56</v>
      </c>
    </row>
    <row r="20" spans="1:6" x14ac:dyDescent="0.25">
      <c r="A20" s="61" t="s">
        <v>282</v>
      </c>
      <c r="B20" s="62">
        <v>42</v>
      </c>
      <c r="C20" s="64">
        <v>60</v>
      </c>
      <c r="D20" s="63">
        <v>53</v>
      </c>
      <c r="F20" t="s">
        <v>284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MajorGrad Master Report</vt:lpstr>
      <vt:lpstr>Major Stats Only</vt:lpstr>
      <vt:lpstr>Trends by Program</vt:lpstr>
      <vt:lpstr>'MajorGrad Master Report'!Print_Titles</vt:lpstr>
    </vt:vector>
  </TitlesOfParts>
  <Company>Trinity Washington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toliverk</dc:creator>
  <cp:lastModifiedBy>Kathelon Toliver</cp:lastModifiedBy>
  <cp:lastPrinted>2015-09-22T20:40:29Z</cp:lastPrinted>
  <dcterms:created xsi:type="dcterms:W3CDTF">2014-09-15T20:35:53Z</dcterms:created>
  <dcterms:modified xsi:type="dcterms:W3CDTF">2015-09-30T16:29:41Z</dcterms:modified>
</cp:coreProperties>
</file>